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l-file-sv\道路課\036    サブシステム管理者\R4\【R4.12】様式一覧見直し\修正した様式格納箱\"/>
    </mc:Choice>
  </mc:AlternateContent>
  <bookViews>
    <workbookView xWindow="10488" yWindow="168" windowWidth="18936" windowHeight="20448" activeTab="3"/>
  </bookViews>
  <sheets>
    <sheet name="除雪機械運転日報完成例 " sheetId="11" r:id="rId1"/>
    <sheet name="入力シート記入例" sheetId="14" r:id="rId2"/>
    <sheet name="→→→" sheetId="10" r:id="rId3"/>
    <sheet name="除雪機械運転日報" sheetId="16" r:id="rId4"/>
    <sheet name="入力シート" sheetId="12" r:id="rId5"/>
  </sheets>
  <definedNames>
    <definedName name="_xlnm.Print_Area" localSheetId="3">除雪機械運転日報!$B$2:$AF$70</definedName>
    <definedName name="_xlnm.Print_Area" localSheetId="0">'除雪機械運転日報完成例 '!$B$2:$AF$70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6" l="1"/>
  <c r="L59" i="16" s="1"/>
  <c r="Y3" i="16"/>
  <c r="L26" i="16"/>
  <c r="L24" i="16"/>
  <c r="U9" i="16"/>
  <c r="I9" i="16"/>
  <c r="H5" i="16"/>
  <c r="E21" i="16" l="1"/>
  <c r="V24" i="16"/>
  <c r="V26" i="16"/>
  <c r="Q15" i="16"/>
  <c r="S21" i="16"/>
  <c r="W38" i="16"/>
  <c r="AB38" i="16" s="1"/>
  <c r="V53" i="16"/>
  <c r="V61" i="16"/>
  <c r="I15" i="16"/>
  <c r="K19" i="16"/>
  <c r="Y19" i="16"/>
  <c r="L51" i="16"/>
  <c r="I10" i="16"/>
  <c r="Y15" i="16"/>
  <c r="K21" i="16"/>
  <c r="Q22" i="16" s="1"/>
  <c r="Y21" i="16"/>
  <c r="W31" i="16" s="1"/>
  <c r="Q31" i="16"/>
  <c r="L36" i="16" s="1"/>
  <c r="L53" i="16"/>
  <c r="L61" i="16"/>
  <c r="AC5" i="16"/>
  <c r="L41" i="16" s="1"/>
  <c r="V41" i="16" s="1"/>
  <c r="L46" i="16" s="1"/>
  <c r="V46" i="16" s="1"/>
  <c r="I13" i="16"/>
  <c r="E19" i="16"/>
  <c r="S19" i="16"/>
  <c r="L38" i="16"/>
  <c r="Q38" i="16" s="1"/>
  <c r="V51" i="16"/>
  <c r="V59" i="16"/>
  <c r="Q29" i="16"/>
  <c r="L34" i="16" s="1"/>
  <c r="Q36" i="16"/>
  <c r="AF20" i="16"/>
  <c r="AB31" i="16"/>
  <c r="W36" i="16" s="1"/>
  <c r="AB36" i="16" s="1"/>
  <c r="N56" i="16"/>
  <c r="L29" i="16"/>
  <c r="H5" i="11"/>
  <c r="Y3" i="11"/>
  <c r="L26" i="11"/>
  <c r="L24" i="11"/>
  <c r="U9" i="11"/>
  <c r="I9" i="11"/>
  <c r="I7" i="11"/>
  <c r="V26" i="11" l="1"/>
  <c r="V24" i="11"/>
  <c r="Q29" i="11" s="1"/>
  <c r="L34" i="11" s="1"/>
  <c r="V61" i="11"/>
  <c r="AC5" i="11"/>
  <c r="L31" i="16"/>
  <c r="W29" i="16"/>
  <c r="AB29" i="16" s="1"/>
  <c r="W34" i="16" s="1"/>
  <c r="AB34" i="16" s="1"/>
  <c r="Q34" i="16"/>
  <c r="AF22" i="16"/>
  <c r="Q20" i="16"/>
  <c r="L43" i="16"/>
  <c r="V43" i="16" s="1"/>
  <c r="L48" i="16" s="1"/>
  <c r="V48" i="16" s="1"/>
  <c r="V51" i="11"/>
  <c r="V53" i="11"/>
  <c r="L51" i="11"/>
  <c r="I10" i="11"/>
  <c r="L53" i="11"/>
  <c r="L38" i="11"/>
  <c r="Q38" i="11" s="1"/>
  <c r="W38" i="11"/>
  <c r="AB38" i="11" s="1"/>
  <c r="E19" i="11"/>
  <c r="Q34" i="11" s="1"/>
  <c r="L61" i="11"/>
  <c r="I15" i="11"/>
  <c r="E21" i="11"/>
  <c r="S21" i="11"/>
  <c r="L59" i="11"/>
  <c r="I13" i="11"/>
  <c r="S19" i="11"/>
  <c r="Q15" i="11"/>
  <c r="Y19" i="11"/>
  <c r="W29" i="11" s="1"/>
  <c r="AB29" i="11" s="1"/>
  <c r="W34" i="11" s="1"/>
  <c r="AB34" i="11" s="1"/>
  <c r="V59" i="11"/>
  <c r="K19" i="11"/>
  <c r="Y15" i="11"/>
  <c r="K21" i="11"/>
  <c r="Y21" i="11"/>
  <c r="N56" i="11" l="1"/>
  <c r="L29" i="11"/>
  <c r="L41" i="11"/>
  <c r="V41" i="11" s="1"/>
  <c r="L46" i="11" s="1"/>
  <c r="V46" i="11" s="1"/>
  <c r="W31" i="11"/>
  <c r="AB31" i="11"/>
  <c r="W36" i="11" s="1"/>
  <c r="AB36" i="11" s="1"/>
  <c r="L43" i="11"/>
  <c r="V43" i="11" s="1"/>
  <c r="L48" i="11" s="1"/>
  <c r="V48" i="11" s="1"/>
  <c r="Q36" i="11"/>
  <c r="Q31" i="11"/>
  <c r="L36" i="11" s="1"/>
  <c r="L31" i="11"/>
  <c r="Q22" i="11"/>
  <c r="Q20" i="11"/>
  <c r="AF20" i="11"/>
  <c r="AF22" i="11" l="1"/>
</calcChain>
</file>

<file path=xl/comments1.xml><?xml version="1.0" encoding="utf-8"?>
<comments xmlns="http://schemas.openxmlformats.org/spreadsheetml/2006/main">
  <authors>
    <author>mona</author>
  </authors>
  <commentList>
    <comment ref="B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「待機のみ」を追加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「待機のみ」の場合は、入力した時間を採用します。
「除雪」が発生した場合は、
エンジン開始時間から逆算して、
待機終了時間を自動計算します。</t>
        </r>
      </text>
    </comment>
    <comment ref="B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事前・事後の打合せ時間30分を計上します。
事前：世話役終了時間30分前～終了時間まで。
事後：エンジン終了時間～30分後まで。
が、自動計算されます。</t>
        </r>
      </text>
    </comment>
    <comment ref="B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待機時間終了から逆算して1時間を自動計算します。
３）の欄は、点検のみの発生などの場合に
入力シートに入力してください。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暖機【有】の場合は、エンジン開始時間～30分後の時間が自動入力されます。
暖機【無】の場合は、なし　が自動入力されます</t>
        </r>
      </text>
    </comment>
    <comment ref="B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暖機【有】の場合は、暖機終了時間からエンジン終了時間が自動入力されます。
暖機【無】の場合は、エンジン開始時間からエンジン終了時間が自動入力されます。
</t>
        </r>
      </text>
    </comment>
    <comment ref="B5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エンジン開始から終了時間の合計が自動計算されます
</t>
        </r>
      </text>
    </comment>
  </commentList>
</comments>
</file>

<file path=xl/comments2.xml><?xml version="1.0" encoding="utf-8"?>
<comments xmlns="http://schemas.openxmlformats.org/spreadsheetml/2006/main">
  <authors>
    <author>mona</author>
  </authors>
  <commentList>
    <comment ref="B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「待機のみ」を追加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「待機のみ」の場合は、入力した時間を採用します。
「除雪」が発生した場合は、
エンジン開始時間から逆算して、
待機終了時間を自動計算します。</t>
        </r>
      </text>
    </comment>
    <comment ref="B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事前・事後の打合せ時間30分を計上します。
事前：世話役終了時間30分前～終了時間まで。
事後：エンジン終了時間～30分後まで。
が、自動計算されます。</t>
        </r>
      </text>
    </comment>
    <comment ref="B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待機時間終了から逆算して1時間を自動計算します。
３）の欄は、点検のみの発生などの場合に
入力シートに入力してください。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暖機【有】の場合は、エンジン開始時間～30分後の時間が自動入力されます。
暖機【無】の場合は、なし　が自動入力されます</t>
        </r>
      </text>
    </comment>
    <comment ref="B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暖機【有】の場合は、暖機終了時間からエンジン終了時間が自動入力されます。
暖機【無】の場合は、エンジン開始時間からエンジン終了時間が自動入力されます。
</t>
        </r>
      </text>
    </comment>
    <comment ref="B5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エンジン開始から終了時間の合計が自動計算されます
</t>
        </r>
      </text>
    </comment>
  </commentList>
</comments>
</file>

<file path=xl/sharedStrings.xml><?xml version="1.0" encoding="utf-8"?>
<sst xmlns="http://schemas.openxmlformats.org/spreadsheetml/2006/main" count="308" uniqueCount="84">
  <si>
    <t>業　者　名　：</t>
    <rPh sb="0" eb="1">
      <t>ギョウ</t>
    </rPh>
    <rPh sb="2" eb="3">
      <t>モノ</t>
    </rPh>
    <rPh sb="4" eb="5">
      <t>メイ</t>
    </rPh>
    <phoneticPr fontId="1"/>
  </si>
  <si>
    <t>除雪の種類（作業内容）</t>
    <rPh sb="0" eb="2">
      <t>ジョセツ</t>
    </rPh>
    <rPh sb="3" eb="5">
      <t>シュルイ</t>
    </rPh>
    <rPh sb="6" eb="8">
      <t>サギョウ</t>
    </rPh>
    <rPh sb="8" eb="10">
      <t>ナイヨウ</t>
    </rPh>
    <phoneticPr fontId="1"/>
  </si>
  <si>
    <t>運　　転　　日</t>
    <rPh sb="0" eb="1">
      <t>ウン</t>
    </rPh>
    <rPh sb="3" eb="4">
      <t>テン</t>
    </rPh>
    <rPh sb="6" eb="7">
      <t>ビ</t>
    </rPh>
    <phoneticPr fontId="1"/>
  </si>
  <si>
    <t>車種・登録番号</t>
    <rPh sb="0" eb="2">
      <t>シャシュ</t>
    </rPh>
    <rPh sb="3" eb="5">
      <t>トウロク</t>
    </rPh>
    <rPh sb="5" eb="7">
      <t>バンゴウ</t>
    </rPh>
    <phoneticPr fontId="1"/>
  </si>
  <si>
    <t>機　械　区　分</t>
    <rPh sb="0" eb="1">
      <t>キ</t>
    </rPh>
    <rPh sb="2" eb="3">
      <t>カイ</t>
    </rPh>
    <rPh sb="4" eb="5">
      <t>ク</t>
    </rPh>
    <rPh sb="6" eb="7">
      <t>フン</t>
    </rPh>
    <phoneticPr fontId="1"/>
  </si>
  <si>
    <t>除　　雪　　機　　械</t>
    <rPh sb="0" eb="1">
      <t>ジョ</t>
    </rPh>
    <rPh sb="3" eb="4">
      <t>ユキ</t>
    </rPh>
    <rPh sb="6" eb="7">
      <t>キ</t>
    </rPh>
    <rPh sb="9" eb="10">
      <t>カイ</t>
    </rPh>
    <phoneticPr fontId="1"/>
  </si>
  <si>
    <t>運 転 者 氏 名</t>
    <rPh sb="0" eb="1">
      <t>ウン</t>
    </rPh>
    <rPh sb="2" eb="3">
      <t>テン</t>
    </rPh>
    <rPh sb="4" eb="5">
      <t>モノ</t>
    </rPh>
    <rPh sb="6" eb="7">
      <t>シ</t>
    </rPh>
    <rPh sb="8" eb="9">
      <t>ナ</t>
    </rPh>
    <phoneticPr fontId="1"/>
  </si>
  <si>
    <t>同 乗 者 氏 名</t>
    <rPh sb="0" eb="1">
      <t>ドウ</t>
    </rPh>
    <rPh sb="2" eb="3">
      <t>ジョウ</t>
    </rPh>
    <rPh sb="4" eb="5">
      <t>シャ</t>
    </rPh>
    <rPh sb="6" eb="7">
      <t>シ</t>
    </rPh>
    <rPh sb="8" eb="9">
      <t>ナ</t>
    </rPh>
    <phoneticPr fontId="1"/>
  </si>
  <si>
    <t>１）</t>
    <phoneticPr fontId="1"/>
  </si>
  <si>
    <t>２）</t>
    <phoneticPr fontId="1"/>
  </si>
  <si>
    <t>使用時間</t>
    <rPh sb="0" eb="2">
      <t>シヨウ</t>
    </rPh>
    <rPh sb="2" eb="4">
      <t>ジカン</t>
    </rPh>
    <phoneticPr fontId="1"/>
  </si>
  <si>
    <t>３）</t>
    <phoneticPr fontId="1"/>
  </si>
  <si>
    <t>休止時間</t>
    <rPh sb="0" eb="2">
      <t>キュウシ</t>
    </rPh>
    <rPh sb="2" eb="4">
      <t>ジカン</t>
    </rPh>
    <phoneticPr fontId="1"/>
  </si>
  <si>
    <t>稼働時間</t>
    <rPh sb="0" eb="2">
      <t>カドウ</t>
    </rPh>
    <rPh sb="2" eb="4">
      <t>ジカン</t>
    </rPh>
    <phoneticPr fontId="1"/>
  </si>
  <si>
    <t>修理・整備の内容</t>
    <rPh sb="0" eb="2">
      <t>シュウリ</t>
    </rPh>
    <rPh sb="3" eb="5">
      <t>セイビ</t>
    </rPh>
    <rPh sb="6" eb="8">
      <t>ナイヨウ</t>
    </rPh>
    <phoneticPr fontId="1"/>
  </si>
  <si>
    <t>待機料　世話役</t>
    <rPh sb="0" eb="2">
      <t>タイキ</t>
    </rPh>
    <rPh sb="2" eb="3">
      <t>リョウ</t>
    </rPh>
    <rPh sb="4" eb="7">
      <t>セワヤク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</si>
  <si>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</si>
  <si>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～</t>
    <phoneticPr fontId="1"/>
  </si>
  <si>
    <t>合計</t>
    <rPh sb="0" eb="2">
      <t>ゴウケイ</t>
    </rPh>
    <phoneticPr fontId="1"/>
  </si>
  <si>
    <t>点検費　整備時間</t>
    <rPh sb="0" eb="2">
      <t>テンケン</t>
    </rPh>
    <rPh sb="2" eb="3">
      <t>ヒ</t>
    </rPh>
    <rPh sb="4" eb="6">
      <t>セイビ</t>
    </rPh>
    <rPh sb="6" eb="8">
      <t>ジカン</t>
    </rPh>
    <phoneticPr fontId="1"/>
  </si>
  <si>
    <t>エンジン開始時間</t>
    <rPh sb="4" eb="6">
      <t>カイシ</t>
    </rPh>
    <rPh sb="6" eb="8">
      <t>ジカン</t>
    </rPh>
    <phoneticPr fontId="1"/>
  </si>
  <si>
    <t>エンジン終了時間</t>
    <rPh sb="4" eb="6">
      <t>シュウリョウ</t>
    </rPh>
    <rPh sb="6" eb="8">
      <t>ジカン</t>
    </rPh>
    <phoneticPr fontId="1"/>
  </si>
  <si>
    <t>除雪の種類</t>
    <rPh sb="0" eb="2">
      <t>ジョセツ</t>
    </rPh>
    <rPh sb="3" eb="5">
      <t>シュルイ</t>
    </rPh>
    <phoneticPr fontId="1"/>
  </si>
  <si>
    <t>車種・登録番号</t>
    <phoneticPr fontId="1"/>
  </si>
  <si>
    <t>業者名</t>
    <rPh sb="0" eb="2">
      <t>ギョウシャ</t>
    </rPh>
    <rPh sb="2" eb="3">
      <t>メイ</t>
    </rPh>
    <phoneticPr fontId="1"/>
  </si>
  <si>
    <t>運転者氏名</t>
    <phoneticPr fontId="1"/>
  </si>
  <si>
    <t>暖気有無</t>
    <rPh sb="0" eb="2">
      <t>ダンキ</t>
    </rPh>
    <rPh sb="2" eb="4">
      <t>ウム</t>
    </rPh>
    <phoneticPr fontId="1"/>
  </si>
  <si>
    <t>稼働開始時間</t>
    <rPh sb="0" eb="2">
      <t>カドウ</t>
    </rPh>
    <rPh sb="2" eb="4">
      <t>カイシ</t>
    </rPh>
    <rPh sb="4" eb="6">
      <t>ジカン</t>
    </rPh>
    <phoneticPr fontId="1"/>
  </si>
  <si>
    <t>稼働終了時間</t>
    <rPh sb="0" eb="6">
      <t>カドウシュウリョウジカン</t>
    </rPh>
    <phoneticPr fontId="1"/>
  </si>
  <si>
    <t>運転開始日</t>
    <rPh sb="0" eb="2">
      <t>ウンテン</t>
    </rPh>
    <rPh sb="2" eb="4">
      <t>カイシ</t>
    </rPh>
    <rPh sb="4" eb="5">
      <t>ビ</t>
    </rPh>
    <phoneticPr fontId="1"/>
  </si>
  <si>
    <t>運転終了日</t>
    <rPh sb="0" eb="2">
      <t>ウンテン</t>
    </rPh>
    <rPh sb="2" eb="4">
      <t>シュウリョウ</t>
    </rPh>
    <rPh sb="4" eb="5">
      <t>ビ</t>
    </rPh>
    <phoneticPr fontId="1"/>
  </si>
  <si>
    <t>同乗者氏名①</t>
    <rPh sb="0" eb="3">
      <t>ドウジョウシャ</t>
    </rPh>
    <rPh sb="3" eb="5">
      <t>シメイ</t>
    </rPh>
    <phoneticPr fontId="1"/>
  </si>
  <si>
    <t>同乗者氏名②</t>
    <rPh sb="0" eb="3">
      <t>ドウジョウシャ</t>
    </rPh>
    <rPh sb="3" eb="5">
      <t>シメイ</t>
    </rPh>
    <phoneticPr fontId="1"/>
  </si>
  <si>
    <t>同乗者氏名③</t>
    <rPh sb="0" eb="3">
      <t>ドウジョウシャ</t>
    </rPh>
    <rPh sb="3" eb="5">
      <t>シメイ</t>
    </rPh>
    <phoneticPr fontId="1"/>
  </si>
  <si>
    <t>世話役待機開始</t>
    <rPh sb="0" eb="3">
      <t>セワヤク</t>
    </rPh>
    <rPh sb="3" eb="5">
      <t>タイキ</t>
    </rPh>
    <rPh sb="5" eb="7">
      <t>カイシ</t>
    </rPh>
    <phoneticPr fontId="1"/>
  </si>
  <si>
    <t>世話役待機終了</t>
    <rPh sb="0" eb="3">
      <t>セワヤク</t>
    </rPh>
    <rPh sb="3" eb="5">
      <t>タイキ</t>
    </rPh>
    <rPh sb="5" eb="7">
      <t>シュウリョウ</t>
    </rPh>
    <phoneticPr fontId="1"/>
  </si>
  <si>
    <t>委託/貸付</t>
    <rPh sb="0" eb="2">
      <t>イタク</t>
    </rPh>
    <rPh sb="3" eb="5">
      <t>カシツケ</t>
    </rPh>
    <phoneticPr fontId="1"/>
  </si>
  <si>
    <t>除雪開始時間</t>
    <rPh sb="0" eb="2">
      <t>ジョセツ</t>
    </rPh>
    <rPh sb="2" eb="4">
      <t>カイシ</t>
    </rPh>
    <rPh sb="4" eb="6">
      <t>ジカン</t>
    </rPh>
    <phoneticPr fontId="1"/>
  </si>
  <si>
    <t>除雪終了時間</t>
    <rPh sb="0" eb="4">
      <t>ジョセツシュウリョウ</t>
    </rPh>
    <rPh sb="4" eb="6">
      <t>ジカン</t>
    </rPh>
    <phoneticPr fontId="1"/>
  </si>
  <si>
    <t>除雪終了時間</t>
    <rPh sb="0" eb="2">
      <t>ジョセツ</t>
    </rPh>
    <rPh sb="2" eb="4">
      <t>シュウリョウ</t>
    </rPh>
    <rPh sb="4" eb="6">
      <t>ジカン</t>
    </rPh>
    <phoneticPr fontId="1"/>
  </si>
  <si>
    <t>有</t>
  </si>
  <si>
    <t>[</t>
    <phoneticPr fontId="1"/>
  </si>
  <si>
    <t>]</t>
    <phoneticPr fontId="1"/>
  </si>
  <si>
    <t xml:space="preserve">                    除　雪　機　械　運　転　日　報</t>
    <rPh sb="20" eb="21">
      <t>ジョ</t>
    </rPh>
    <rPh sb="22" eb="23">
      <t>ユキ</t>
    </rPh>
    <rPh sb="24" eb="25">
      <t>キ</t>
    </rPh>
    <rPh sb="26" eb="27">
      <t>カイ</t>
    </rPh>
    <rPh sb="28" eb="29">
      <t>ウン</t>
    </rPh>
    <rPh sb="30" eb="31">
      <t>テン</t>
    </rPh>
    <rPh sb="32" eb="33">
      <t>ニチ</t>
    </rPh>
    <rPh sb="34" eb="35">
      <t>ホウ</t>
    </rPh>
    <phoneticPr fontId="1"/>
  </si>
  <si>
    <t>①　作業１</t>
    <rPh sb="2" eb="4">
      <t>サギョウ</t>
    </rPh>
    <phoneticPr fontId="1"/>
  </si>
  <si>
    <t>②　作業２</t>
    <phoneticPr fontId="1"/>
  </si>
  <si>
    <t>休止　開始</t>
    <rPh sb="0" eb="2">
      <t>キュウシ</t>
    </rPh>
    <rPh sb="3" eb="5">
      <t>カイシ</t>
    </rPh>
    <phoneticPr fontId="1"/>
  </si>
  <si>
    <t>休止　終了</t>
    <rPh sb="0" eb="2">
      <t>キュウシ</t>
    </rPh>
    <rPh sb="3" eb="5">
      <t>シュウリョウ</t>
    </rPh>
    <phoneticPr fontId="1"/>
  </si>
  <si>
    <t>③　整備時間予備</t>
    <phoneticPr fontId="1"/>
  </si>
  <si>
    <t>■基礎情報</t>
    <rPh sb="1" eb="3">
      <t>キソ</t>
    </rPh>
    <rPh sb="3" eb="5">
      <t>ジョウホウ</t>
    </rPh>
    <phoneticPr fontId="1"/>
  </si>
  <si>
    <t>①出発</t>
    <rPh sb="1" eb="3">
      <t>シュッパツ</t>
    </rPh>
    <phoneticPr fontId="1"/>
  </si>
  <si>
    <t>①到着</t>
    <rPh sb="1" eb="3">
      <t>トウチャク</t>
    </rPh>
    <phoneticPr fontId="1"/>
  </si>
  <si>
    <t>②出発</t>
    <rPh sb="1" eb="3">
      <t>シュッパツ</t>
    </rPh>
    <phoneticPr fontId="1"/>
  </si>
  <si>
    <t>②到着</t>
    <rPh sb="1" eb="3">
      <t>トウチャク</t>
    </rPh>
    <phoneticPr fontId="1"/>
  </si>
  <si>
    <t>ゆきぞう参照</t>
    <rPh sb="4" eb="6">
      <t>サンショウ</t>
    </rPh>
    <phoneticPr fontId="1"/>
  </si>
  <si>
    <t>プルダウンより選択</t>
    <rPh sb="7" eb="9">
      <t>センタク</t>
    </rPh>
    <phoneticPr fontId="1"/>
  </si>
  <si>
    <t>～</t>
    <phoneticPr fontId="1"/>
  </si>
  <si>
    <t>前</t>
    <rPh sb="0" eb="1">
      <t>マエ</t>
    </rPh>
    <phoneticPr fontId="1"/>
  </si>
  <si>
    <t>後</t>
    <rPh sb="0" eb="1">
      <t>アト</t>
    </rPh>
    <phoneticPr fontId="1"/>
  </si>
  <si>
    <t>車道除雪</t>
  </si>
  <si>
    <t>ＦＡＸ：0857-20-3956</t>
  </si>
  <si>
    <t>その他連絡事項</t>
    <rPh sb="2" eb="3">
      <t>タ</t>
    </rPh>
    <rPh sb="3" eb="7">
      <t>レンラクジコウ</t>
    </rPh>
    <phoneticPr fontId="1"/>
  </si>
  <si>
    <t>車輛調整</t>
    <rPh sb="0" eb="2">
      <t>シャリョウ</t>
    </rPh>
    <rPh sb="2" eb="4">
      <t>チョウセイ</t>
    </rPh>
    <phoneticPr fontId="1"/>
  </si>
  <si>
    <t>打合せ
（運行前・運行後）</t>
    <rPh sb="0" eb="2">
      <t>ウチアワ</t>
    </rPh>
    <rPh sb="5" eb="8">
      <t>ウンコウマエ</t>
    </rPh>
    <rPh sb="9" eb="12">
      <t>ウンコウゴ</t>
    </rPh>
    <phoneticPr fontId="1"/>
  </si>
  <si>
    <t>車両調整
（暖機時間）</t>
    <rPh sb="0" eb="2">
      <t>シャリョウ</t>
    </rPh>
    <rPh sb="2" eb="4">
      <t>チョウセイ</t>
    </rPh>
    <rPh sb="6" eb="8">
      <t>ダンキ</t>
    </rPh>
    <rPh sb="8" eb="10">
      <t>ジカン</t>
    </rPh>
    <phoneticPr fontId="1"/>
  </si>
  <si>
    <t>除雪基地までの
移動時間</t>
    <rPh sb="0" eb="2">
      <t>ジョセツ</t>
    </rPh>
    <rPh sb="2" eb="4">
      <t>キチ</t>
    </rPh>
    <rPh sb="8" eb="10">
      <t>イドウ</t>
    </rPh>
    <rPh sb="10" eb="12">
      <t>ジカン</t>
    </rPh>
    <phoneticPr fontId="1"/>
  </si>
  <si>
    <t>※除雪作業の完了後、メールまたはＦＡＸにて作業報告をしてください。</t>
    <rPh sb="1" eb="3">
      <t>ジョセツ</t>
    </rPh>
    <rPh sb="3" eb="5">
      <t>サギョウ</t>
    </rPh>
    <rPh sb="6" eb="8">
      <t>カンリョウ</t>
    </rPh>
    <rPh sb="8" eb="9">
      <t>ゴ</t>
    </rPh>
    <rPh sb="21" eb="23">
      <t>サギョウ</t>
    </rPh>
    <rPh sb="23" eb="25">
      <t>ホウコク</t>
    </rPh>
    <phoneticPr fontId="1"/>
  </si>
  <si>
    <t>※2021/12/25 01:15 のような形で入れてください</t>
    <rPh sb="22" eb="23">
      <t>カタチ</t>
    </rPh>
    <rPh sb="24" eb="25">
      <t>イ</t>
    </rPh>
    <phoneticPr fontId="1"/>
  </si>
  <si>
    <t>※時間のみでかまいません</t>
    <rPh sb="1" eb="3">
      <t>ジカン</t>
    </rPh>
    <phoneticPr fontId="1"/>
  </si>
  <si>
    <t>報告先：鳥取市道路課</t>
  </si>
  <si>
    <t>メール：douro@city.tottori.lg.jp</t>
    <phoneticPr fontId="1"/>
  </si>
  <si>
    <t>■　除雪基地への移動時間</t>
    <rPh sb="2" eb="4">
      <t>ジョセツ</t>
    </rPh>
    <rPh sb="4" eb="6">
      <t>キチ</t>
    </rPh>
    <rPh sb="8" eb="12">
      <t>イドウジカン</t>
    </rPh>
    <phoneticPr fontId="1"/>
  </si>
  <si>
    <t>あ</t>
    <phoneticPr fontId="1"/>
  </si>
  <si>
    <t>※市が除雪基地を指定した場合</t>
    <rPh sb="1" eb="2">
      <t>シ</t>
    </rPh>
    <rPh sb="3" eb="7">
      <t>ジョセツキチ</t>
    </rPh>
    <rPh sb="8" eb="10">
      <t>シテイ</t>
    </rPh>
    <rPh sb="12" eb="14">
      <t>バアイ</t>
    </rPh>
    <phoneticPr fontId="1"/>
  </si>
  <si>
    <t>※市が除雪基地を指定した場合</t>
    <phoneticPr fontId="1"/>
  </si>
  <si>
    <t>テスト建設</t>
    <rPh sb="3" eb="5">
      <t>ケンセツ</t>
    </rPh>
    <phoneticPr fontId="1"/>
  </si>
  <si>
    <t>3.1MG 鳥取000 と 210</t>
    <phoneticPr fontId="1"/>
  </si>
  <si>
    <t>委託</t>
  </si>
  <si>
    <t>鳥取太郎</t>
    <rPh sb="0" eb="4">
      <t>トットリタロウ</t>
    </rPh>
    <phoneticPr fontId="1"/>
  </si>
  <si>
    <t>鳥取一郎</t>
    <rPh sb="0" eb="2">
      <t>トットリ</t>
    </rPh>
    <rPh sb="2" eb="4">
      <t>イチロウ</t>
    </rPh>
    <phoneticPr fontId="1"/>
  </si>
  <si>
    <t>鳥取二郎</t>
    <rPh sb="0" eb="2">
      <t>トットリ</t>
    </rPh>
    <rPh sb="2" eb="4">
      <t>ジロウ</t>
    </rPh>
    <phoneticPr fontId="1"/>
  </si>
  <si>
    <t>鳥取三郎</t>
    <rPh sb="0" eb="2">
      <t>トットリ</t>
    </rPh>
    <rPh sb="2" eb="4">
      <t>サブロウ</t>
    </rPh>
    <phoneticPr fontId="1"/>
  </si>
  <si>
    <t>後点検開始時間</t>
    <rPh sb="0" eb="5">
      <t>アトテンケンカイシ</t>
    </rPh>
    <rPh sb="5" eb="7">
      <t>ジカン</t>
    </rPh>
    <phoneticPr fontId="1"/>
  </si>
  <si>
    <t>前点検開始時間</t>
    <rPh sb="0" eb="3">
      <t>マエテンケン</t>
    </rPh>
    <rPh sb="3" eb="5">
      <t>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</si>
</sst>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h&quot;時&quot;mm&quot;分&quot;;@"/>
    <numFmt numFmtId="177" formatCode="hh&quot;時間&quot;mm&quot;分&quot;;@"/>
    <numFmt numFmtId="178" formatCode="[$-F400]h:mm:ss\ AM/PM"/>
    <numFmt numFmtId="179" formatCode="yyyy/m/d\ h:mm;@"/>
    <numFmt numFmtId="180" formatCode="h:mm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UD デジタル 教科書体 N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UD デジタル 教科書体 N-R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14" fontId="5" fillId="0" borderId="0" xfId="0" applyNumberFormat="1" applyFont="1">
      <alignment vertical="center"/>
    </xf>
    <xf numFmtId="20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5" fillId="3" borderId="0" xfId="0" applyFont="1" applyFill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176" fontId="10" fillId="0" borderId="37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0" fontId="5" fillId="4" borderId="0" xfId="0" applyFont="1" applyFill="1">
      <alignment vertical="center"/>
    </xf>
    <xf numFmtId="0" fontId="11" fillId="0" borderId="0" xfId="0" applyFont="1">
      <alignment vertical="center"/>
    </xf>
    <xf numFmtId="49" fontId="11" fillId="0" borderId="0" xfId="0" applyNumberFormat="1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8" fontId="12" fillId="0" borderId="0" xfId="0" applyNumberFormat="1" applyFont="1">
      <alignment vertical="center"/>
    </xf>
    <xf numFmtId="20" fontId="12" fillId="0" borderId="0" xfId="0" applyNumberFormat="1" applyFo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3" borderId="0" xfId="0" applyFont="1" applyFill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0" xfId="0" applyFont="1" applyBorder="1" applyAlignment="1">
      <alignment horizontal="right" vertical="center"/>
    </xf>
    <xf numFmtId="176" fontId="12" fillId="0" borderId="0" xfId="0" applyNumberFormat="1" applyFo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2" fillId="0" borderId="0" xfId="0" applyFont="1">
      <alignment vertical="center"/>
    </xf>
    <xf numFmtId="0" fontId="12" fillId="0" borderId="14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179" fontId="5" fillId="0" borderId="0" xfId="0" applyNumberFormat="1" applyFont="1" applyFill="1">
      <alignment vertical="center"/>
    </xf>
    <xf numFmtId="180" fontId="5" fillId="0" borderId="0" xfId="0" applyNumberFormat="1" applyFont="1" applyFill="1">
      <alignment vertical="center"/>
    </xf>
    <xf numFmtId="0" fontId="14" fillId="0" borderId="0" xfId="0" applyFont="1" applyFill="1">
      <alignment vertical="center"/>
    </xf>
    <xf numFmtId="56" fontId="5" fillId="0" borderId="0" xfId="0" applyNumberFormat="1" applyFont="1">
      <alignment vertical="center"/>
    </xf>
    <xf numFmtId="176" fontId="10" fillId="0" borderId="36" xfId="0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4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179" fontId="5" fillId="0" borderId="0" xfId="0" applyNumberFormat="1" applyFont="1">
      <alignment vertical="center"/>
    </xf>
    <xf numFmtId="20" fontId="5" fillId="0" borderId="0" xfId="0" applyNumberFormat="1" applyFont="1">
      <alignment vertical="center"/>
    </xf>
    <xf numFmtId="176" fontId="12" fillId="0" borderId="33" xfId="0" applyNumberFormat="1" applyFont="1" applyBorder="1" applyAlignment="1">
      <alignment horizontal="center" vertical="center"/>
    </xf>
    <xf numFmtId="176" fontId="12" fillId="0" borderId="4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indent="1"/>
    </xf>
    <xf numFmtId="0" fontId="12" fillId="0" borderId="14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12" fillId="0" borderId="28" xfId="0" applyFont="1" applyBorder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12" fillId="0" borderId="29" xfId="0" applyFont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8" fontId="3" fillId="0" borderId="8" xfId="0" applyNumberFormat="1" applyFont="1" applyBorder="1" applyAlignment="1">
      <alignment horizontal="center" vertical="center"/>
    </xf>
    <xf numFmtId="58" fontId="3" fillId="0" borderId="33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8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39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76" fontId="12" fillId="0" borderId="23" xfId="0" applyNumberFormat="1" applyFont="1" applyBorder="1" applyAlignment="1">
      <alignment horizontal="center" vertical="center"/>
    </xf>
    <xf numFmtId="176" fontId="12" fillId="0" borderId="36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37" xfId="0" applyNumberFormat="1" applyFont="1" applyBorder="1" applyAlignment="1">
      <alignment horizontal="center" vertical="center"/>
    </xf>
    <xf numFmtId="32" fontId="12" fillId="0" borderId="22" xfId="0" applyNumberFormat="1" applyFont="1" applyBorder="1" applyAlignment="1">
      <alignment horizontal="center" vertical="center"/>
    </xf>
    <xf numFmtId="32" fontId="12" fillId="0" borderId="23" xfId="0" applyNumberFormat="1" applyFont="1" applyBorder="1" applyAlignment="1">
      <alignment horizontal="center" vertical="center"/>
    </xf>
    <xf numFmtId="32" fontId="12" fillId="0" borderId="20" xfId="0" applyNumberFormat="1" applyFont="1" applyBorder="1" applyAlignment="1">
      <alignment horizontal="center" vertical="center"/>
    </xf>
    <xf numFmtId="32" fontId="12" fillId="0" borderId="1" xfId="0" applyNumberFormat="1" applyFont="1" applyBorder="1" applyAlignment="1">
      <alignment horizontal="center" vertical="center"/>
    </xf>
    <xf numFmtId="176" fontId="12" fillId="0" borderId="22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176" fontId="12" fillId="0" borderId="26" xfId="0" applyNumberFormat="1" applyFont="1" applyBorder="1" applyAlignment="1">
      <alignment horizontal="center" vertical="center"/>
    </xf>
    <xf numFmtId="176" fontId="12" fillId="0" borderId="27" xfId="0" applyNumberFormat="1" applyFont="1" applyBorder="1" applyAlignment="1">
      <alignment horizontal="center" vertical="center"/>
    </xf>
    <xf numFmtId="32" fontId="12" fillId="0" borderId="28" xfId="0" applyNumberFormat="1" applyFont="1" applyBorder="1" applyAlignment="1">
      <alignment horizontal="center" vertical="center"/>
    </xf>
    <xf numFmtId="32" fontId="12" fillId="0" borderId="26" xfId="0" applyNumberFormat="1" applyFont="1" applyBorder="1" applyAlignment="1">
      <alignment horizontal="center" vertical="center"/>
    </xf>
    <xf numFmtId="176" fontId="12" fillId="0" borderId="2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177" fontId="12" fillId="0" borderId="14" xfId="0" applyNumberFormat="1" applyFont="1" applyBorder="1" applyAlignment="1">
      <alignment horizontal="center" vertical="center"/>
    </xf>
    <xf numFmtId="177" fontId="12" fillId="0" borderId="2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2:AP72"/>
  <sheetViews>
    <sheetView view="pageBreakPreview" zoomScale="130" zoomScaleNormal="100" zoomScaleSheetLayoutView="130" workbookViewId="0">
      <selection activeCell="V24" sqref="V24:AC25"/>
    </sheetView>
  </sheetViews>
  <sheetFormatPr defaultColWidth="2.6640625" defaultRowHeight="15" customHeight="1"/>
  <cols>
    <col min="1" max="10" width="2.6640625" style="19"/>
    <col min="11" max="11" width="2.77734375" style="19" customWidth="1"/>
    <col min="12" max="30" width="2.6640625" style="19"/>
    <col min="31" max="31" width="2.88671875" style="19" customWidth="1"/>
    <col min="32" max="34" width="2.6640625" style="19"/>
    <col min="35" max="35" width="6.77734375" style="19" bestFit="1" customWidth="1"/>
    <col min="36" max="36" width="4.44140625" style="19" bestFit="1" customWidth="1"/>
    <col min="37" max="16384" width="2.6640625" style="19"/>
  </cols>
  <sheetData>
    <row r="2" spans="2:32" ht="15" customHeight="1">
      <c r="B2" s="19" t="s">
        <v>16</v>
      </c>
      <c r="AD2" s="20"/>
      <c r="AE2" s="20"/>
    </row>
    <row r="3" spans="2:32" s="45" customFormat="1" ht="15" customHeight="1">
      <c r="B3" s="103" t="s">
        <v>43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3" t="s">
        <v>41</v>
      </c>
      <c r="Y3" s="103" t="str">
        <f>IF(入力シート記入例!C7="","",入力シート記入例!C7)</f>
        <v>委託</v>
      </c>
      <c r="Z3" s="103"/>
      <c r="AA3" s="103"/>
      <c r="AB3" s="13" t="s">
        <v>42</v>
      </c>
      <c r="AF3" s="2"/>
    </row>
    <row r="5" spans="2:32" s="21" customFormat="1" ht="15" customHeight="1">
      <c r="C5" s="104" t="s">
        <v>0</v>
      </c>
      <c r="D5" s="104"/>
      <c r="E5" s="104"/>
      <c r="F5" s="104"/>
      <c r="G5" s="104"/>
      <c r="H5" s="105" t="str">
        <f>IF(入力シート記入例!C2="","",入力シート記入例!C2)</f>
        <v>テスト建設</v>
      </c>
      <c r="I5" s="105"/>
      <c r="J5" s="105"/>
      <c r="K5" s="105"/>
      <c r="L5" s="105"/>
      <c r="M5" s="105"/>
      <c r="N5" s="105"/>
      <c r="O5" s="105"/>
      <c r="P5" s="105"/>
      <c r="Z5" s="106" t="s">
        <v>62</v>
      </c>
      <c r="AA5" s="89"/>
      <c r="AB5" s="107"/>
      <c r="AC5" s="106" t="str">
        <f>IF(I7="待機のみ","",IF(入力シート記入例!C8="","",入力シート記入例!C8))</f>
        <v>有</v>
      </c>
      <c r="AD5" s="89"/>
      <c r="AE5" s="89"/>
      <c r="AF5" s="107"/>
    </row>
    <row r="6" spans="2:32" s="21" customFormat="1" ht="6.75" customHeight="1" thickBot="1"/>
    <row r="7" spans="2:32" s="1" customFormat="1" ht="10.8">
      <c r="B7" s="114" t="s">
        <v>1</v>
      </c>
      <c r="C7" s="115"/>
      <c r="D7" s="115"/>
      <c r="E7" s="115"/>
      <c r="F7" s="115"/>
      <c r="G7" s="115"/>
      <c r="H7" s="116"/>
      <c r="I7" s="115" t="str">
        <f>IF(入力シート記入例!C3="","",入力シート記入例!C3)</f>
        <v>車道除雪</v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8"/>
    </row>
    <row r="8" spans="2:32" s="1" customFormat="1" ht="10.8">
      <c r="B8" s="108"/>
      <c r="C8" s="109"/>
      <c r="D8" s="109"/>
      <c r="E8" s="109"/>
      <c r="F8" s="109"/>
      <c r="G8" s="109"/>
      <c r="H8" s="117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10"/>
    </row>
    <row r="9" spans="2:32" s="1" customFormat="1" ht="10.8">
      <c r="B9" s="108" t="s">
        <v>2</v>
      </c>
      <c r="C9" s="109"/>
      <c r="D9" s="109"/>
      <c r="E9" s="109"/>
      <c r="F9" s="109"/>
      <c r="G9" s="109"/>
      <c r="H9" s="109"/>
      <c r="I9" s="119">
        <f>IF(入力シート記入例!C4="","",入力シート記入例!C4)</f>
        <v>44545</v>
      </c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0" t="s">
        <v>17</v>
      </c>
      <c r="U9" s="120">
        <f>IF(入力シート記入例!C5="","",入力シート記入例!C5)</f>
        <v>44546</v>
      </c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9"/>
    </row>
    <row r="10" spans="2:32" s="1" customFormat="1" ht="10.8">
      <c r="B10" s="108" t="s">
        <v>3</v>
      </c>
      <c r="C10" s="109"/>
      <c r="D10" s="109"/>
      <c r="E10" s="109"/>
      <c r="F10" s="109"/>
      <c r="G10" s="109"/>
      <c r="H10" s="109"/>
      <c r="I10" s="109" t="str">
        <f>IF(I7="待機のみ","",IF(入力シート記入例!C6="","",入力シート記入例!C6))</f>
        <v>3.1MG 鳥取000 と 210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10"/>
    </row>
    <row r="11" spans="2:32" s="1" customFormat="1" ht="10.8">
      <c r="B11" s="108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10"/>
    </row>
    <row r="12" spans="2:32" s="1" customFormat="1" ht="10.8">
      <c r="B12" s="108" t="s">
        <v>4</v>
      </c>
      <c r="C12" s="109"/>
      <c r="D12" s="109"/>
      <c r="E12" s="109"/>
      <c r="F12" s="109"/>
      <c r="G12" s="109"/>
      <c r="H12" s="109"/>
      <c r="I12" s="109" t="s">
        <v>5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10"/>
    </row>
    <row r="13" spans="2:32" s="1" customFormat="1" ht="10.8">
      <c r="B13" s="108" t="s">
        <v>6</v>
      </c>
      <c r="C13" s="109"/>
      <c r="D13" s="109"/>
      <c r="E13" s="109"/>
      <c r="F13" s="109"/>
      <c r="G13" s="109"/>
      <c r="H13" s="109"/>
      <c r="I13" s="109" t="str">
        <f>IF(I7="待機のみ","",IF(入力シート記入例!C9="","",入力シート記入例!C9))</f>
        <v>鳥取太郎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10"/>
    </row>
    <row r="14" spans="2:32" s="1" customFormat="1" ht="10.8">
      <c r="B14" s="108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10"/>
    </row>
    <row r="15" spans="2:32" s="1" customFormat="1" ht="10.8">
      <c r="B15" s="108" t="s">
        <v>7</v>
      </c>
      <c r="C15" s="109"/>
      <c r="D15" s="109"/>
      <c r="E15" s="109"/>
      <c r="F15" s="109"/>
      <c r="G15" s="109"/>
      <c r="H15" s="109"/>
      <c r="I15" s="109" t="str">
        <f>IF(I7="待機のみ","",IF(入力シート記入例!C10="","",入力シート記入例!C10))</f>
        <v>鳥取一郎</v>
      </c>
      <c r="J15" s="109"/>
      <c r="K15" s="109"/>
      <c r="L15" s="109"/>
      <c r="M15" s="109"/>
      <c r="N15" s="109"/>
      <c r="O15" s="109"/>
      <c r="P15" s="109"/>
      <c r="Q15" s="109" t="str">
        <f>IF(I7="待機のみ","",IF(入力シート記入例!C11="","",入力シート記入例!C11))</f>
        <v>鳥取二郎</v>
      </c>
      <c r="R15" s="109"/>
      <c r="S15" s="109"/>
      <c r="T15" s="109"/>
      <c r="U15" s="109"/>
      <c r="V15" s="109"/>
      <c r="W15" s="109"/>
      <c r="X15" s="109"/>
      <c r="Y15" s="109" t="str">
        <f>IF(I7="待機のみ","",IF(入力シート記入例!C12="","",入力シート記入例!C12))</f>
        <v>鳥取三郎</v>
      </c>
      <c r="Z15" s="109"/>
      <c r="AA15" s="109"/>
      <c r="AB15" s="109"/>
      <c r="AC15" s="109"/>
      <c r="AD15" s="109"/>
      <c r="AE15" s="109"/>
      <c r="AF15" s="110"/>
    </row>
    <row r="16" spans="2:32" s="1" customFormat="1" ht="11.4" thickBot="1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3"/>
    </row>
    <row r="17" spans="2:42" s="21" customFormat="1" ht="5.25" customHeight="1" thickBot="1"/>
    <row r="18" spans="2:42" s="21" customFormat="1" ht="12">
      <c r="B18" s="22"/>
      <c r="C18" s="23"/>
      <c r="D18" s="121" t="s">
        <v>20</v>
      </c>
      <c r="E18" s="92"/>
      <c r="F18" s="92"/>
      <c r="G18" s="92"/>
      <c r="H18" s="92"/>
      <c r="I18" s="92"/>
      <c r="J18" s="93"/>
      <c r="K18" s="121" t="s">
        <v>37</v>
      </c>
      <c r="L18" s="92"/>
      <c r="M18" s="92"/>
      <c r="N18" s="92"/>
      <c r="O18" s="92"/>
      <c r="P18" s="92"/>
      <c r="Q18" s="93"/>
      <c r="R18" s="121" t="s">
        <v>38</v>
      </c>
      <c r="S18" s="92"/>
      <c r="T18" s="92"/>
      <c r="U18" s="92"/>
      <c r="V18" s="92"/>
      <c r="W18" s="92"/>
      <c r="X18" s="93"/>
      <c r="Y18" s="121" t="s">
        <v>21</v>
      </c>
      <c r="Z18" s="92"/>
      <c r="AA18" s="92"/>
      <c r="AB18" s="92"/>
      <c r="AC18" s="92"/>
      <c r="AD18" s="92"/>
      <c r="AE18" s="92"/>
      <c r="AF18" s="24"/>
    </row>
    <row r="19" spans="2:42" s="21" customFormat="1" ht="12">
      <c r="B19" s="122" t="s">
        <v>8</v>
      </c>
      <c r="C19" s="123"/>
      <c r="D19" s="25"/>
      <c r="E19" s="126">
        <f>IF(I7="待機のみ","",IF(入力シート記入例!C17="","",入力シート記入例!C17))</f>
        <v>44545.989583333336</v>
      </c>
      <c r="F19" s="126"/>
      <c r="G19" s="126"/>
      <c r="H19" s="126"/>
      <c r="I19" s="126"/>
      <c r="J19" s="127"/>
      <c r="K19" s="130">
        <f>IF(I7="待機のみ","",IF(入力シート記入例!C18="","",入力シート記入例!C18))</f>
        <v>44546.006944444445</v>
      </c>
      <c r="L19" s="131"/>
      <c r="M19" s="131"/>
      <c r="N19" s="131"/>
      <c r="O19" s="131"/>
      <c r="P19" s="131"/>
      <c r="Q19" s="54"/>
      <c r="R19" s="25"/>
      <c r="S19" s="126">
        <f>IF(I7="待機のみ","",IF(入力シート記入例!C19="","",入力シート記入例!C19))</f>
        <v>44546.15625</v>
      </c>
      <c r="T19" s="126"/>
      <c r="U19" s="126"/>
      <c r="V19" s="126"/>
      <c r="W19" s="126"/>
      <c r="X19" s="127"/>
      <c r="Y19" s="134">
        <f>IF(I7="待機のみ","",IF(入力シート記入例!C20="","",入力シート記入例!C20))</f>
        <v>44546.173611111109</v>
      </c>
      <c r="Z19" s="126"/>
      <c r="AA19" s="126"/>
      <c r="AB19" s="126"/>
      <c r="AC19" s="126"/>
      <c r="AD19" s="126"/>
      <c r="AE19" s="126"/>
      <c r="AF19" s="55"/>
      <c r="AI19" s="27"/>
      <c r="AJ19" s="28"/>
    </row>
    <row r="20" spans="2:42" s="21" customFormat="1" ht="12">
      <c r="B20" s="124"/>
      <c r="C20" s="125"/>
      <c r="D20" s="29"/>
      <c r="E20" s="128"/>
      <c r="F20" s="128"/>
      <c r="G20" s="128"/>
      <c r="H20" s="128"/>
      <c r="I20" s="128"/>
      <c r="J20" s="129"/>
      <c r="K20" s="132"/>
      <c r="L20" s="133"/>
      <c r="M20" s="133"/>
      <c r="N20" s="133"/>
      <c r="O20" s="133"/>
      <c r="P20" s="133"/>
      <c r="Q20" s="14" t="str">
        <f>IF(K19="","",IF(K19-E19+IF(E19&gt;=K19,1)&gt;TIME(1,0,0),"●",""))</f>
        <v/>
      </c>
      <c r="R20" s="29"/>
      <c r="S20" s="128"/>
      <c r="T20" s="128"/>
      <c r="U20" s="128"/>
      <c r="V20" s="128"/>
      <c r="W20" s="128"/>
      <c r="X20" s="129"/>
      <c r="Y20" s="135"/>
      <c r="Z20" s="128"/>
      <c r="AA20" s="128"/>
      <c r="AB20" s="128"/>
      <c r="AC20" s="128"/>
      <c r="AD20" s="128"/>
      <c r="AE20" s="128"/>
      <c r="AF20" s="15" t="str">
        <f>IF(Y19="","",IF(Y19-S19+IF(S19&gt;=Y19,1)&gt;TIME(1,0,0),"●",""))</f>
        <v/>
      </c>
    </row>
    <row r="21" spans="2:42" s="21" customFormat="1" ht="12">
      <c r="B21" s="136" t="s">
        <v>9</v>
      </c>
      <c r="C21" s="137"/>
      <c r="D21" s="25"/>
      <c r="E21" s="126">
        <f>IF(I7="待機のみ","",IF(入力シート記入例!C27="","",入力シート記入例!C27))</f>
        <v>44546.854166666664</v>
      </c>
      <c r="F21" s="126"/>
      <c r="G21" s="126"/>
      <c r="H21" s="126"/>
      <c r="I21" s="126"/>
      <c r="J21" s="127"/>
      <c r="K21" s="130">
        <f>IF(I7="待機のみ","",IF(入力シート記入例!C28="","",入力シート記入例!C28))</f>
        <v>44546.868055555555</v>
      </c>
      <c r="L21" s="131"/>
      <c r="M21" s="131"/>
      <c r="N21" s="131"/>
      <c r="O21" s="131"/>
      <c r="P21" s="131"/>
      <c r="Q21" s="54"/>
      <c r="R21" s="25"/>
      <c r="S21" s="126">
        <f>IF(I7="待機のみ","",IF(入力シート記入例!C29="","",入力シート記入例!C29))</f>
        <v>44546.909722222219</v>
      </c>
      <c r="T21" s="126"/>
      <c r="U21" s="126"/>
      <c r="V21" s="126"/>
      <c r="W21" s="126"/>
      <c r="X21" s="127"/>
      <c r="Y21" s="134">
        <f>IF(I7="待機のみ","",IF(入力シート記入例!C30="","",入力シート記入例!C30))</f>
        <v>44546.927083333336</v>
      </c>
      <c r="Z21" s="126"/>
      <c r="AA21" s="126"/>
      <c r="AB21" s="126"/>
      <c r="AC21" s="126"/>
      <c r="AD21" s="126"/>
      <c r="AE21" s="126"/>
      <c r="AF21" s="56"/>
      <c r="AJ21" s="28"/>
    </row>
    <row r="22" spans="2:42" s="21" customFormat="1" ht="12.6" thickBot="1">
      <c r="B22" s="138"/>
      <c r="C22" s="139"/>
      <c r="D22" s="31"/>
      <c r="E22" s="140"/>
      <c r="F22" s="140"/>
      <c r="G22" s="140"/>
      <c r="H22" s="140"/>
      <c r="I22" s="140"/>
      <c r="J22" s="141"/>
      <c r="K22" s="142"/>
      <c r="L22" s="143"/>
      <c r="M22" s="143"/>
      <c r="N22" s="143"/>
      <c r="O22" s="143"/>
      <c r="P22" s="143"/>
      <c r="Q22" s="17" t="str">
        <f>IF(K21="","",IF(K21-E21+IF(E21&gt;=K21,1)&gt;TIME(1,0,0),"●",""))</f>
        <v/>
      </c>
      <c r="R22" s="31"/>
      <c r="S22" s="140"/>
      <c r="T22" s="140"/>
      <c r="U22" s="140"/>
      <c r="V22" s="140"/>
      <c r="W22" s="140"/>
      <c r="X22" s="141"/>
      <c r="Y22" s="144"/>
      <c r="Z22" s="140"/>
      <c r="AA22" s="140"/>
      <c r="AB22" s="140"/>
      <c r="AC22" s="140"/>
      <c r="AD22" s="140"/>
      <c r="AE22" s="140"/>
      <c r="AF22" s="16" t="str">
        <f>IF(Y21="","",IF(Y21-S21+IF(S21&gt;=Y21,1)&gt;TIME(1,0,0),"●",""))</f>
        <v/>
      </c>
      <c r="AI22" s="27"/>
    </row>
    <row r="23" spans="2:42" s="21" customFormat="1" ht="15" customHeight="1" thickBot="1">
      <c r="B23" s="33"/>
      <c r="C23" s="33"/>
      <c r="D23" s="33"/>
      <c r="E23" s="33"/>
      <c r="F23" s="33"/>
      <c r="G23" s="33"/>
      <c r="H23" s="33"/>
      <c r="I23" s="34"/>
      <c r="J23" s="34"/>
      <c r="K23" s="34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P23" s="35"/>
    </row>
    <row r="24" spans="2:42" s="21" customFormat="1" ht="12.75" customHeight="1">
      <c r="B24" s="91" t="s">
        <v>15</v>
      </c>
      <c r="C24" s="92"/>
      <c r="D24" s="92"/>
      <c r="E24" s="92"/>
      <c r="F24" s="92"/>
      <c r="G24" s="92"/>
      <c r="H24" s="93"/>
      <c r="I24" s="121" t="s">
        <v>8</v>
      </c>
      <c r="J24" s="92"/>
      <c r="K24" s="46"/>
      <c r="L24" s="150">
        <f>IF(入力シート記入例!C15="","",入力シート記入例!C15)</f>
        <v>44545.833333333336</v>
      </c>
      <c r="M24" s="150"/>
      <c r="N24" s="150"/>
      <c r="O24" s="150"/>
      <c r="P24" s="150"/>
      <c r="Q24" s="150"/>
      <c r="R24" s="150"/>
      <c r="S24" s="150"/>
      <c r="T24" s="92" t="s">
        <v>17</v>
      </c>
      <c r="U24" s="92"/>
      <c r="V24" s="150">
        <f>IF(I7="","",IF(入力シート記入例!C16="","",IF(入力シート記入例!C16="","",IF(I7="待機のみ",入力シート記入例!C16,入力シート記入例!C17-TIME(1,0,0)))))</f>
        <v>44545.947916666672</v>
      </c>
      <c r="W24" s="150"/>
      <c r="X24" s="150"/>
      <c r="Y24" s="150"/>
      <c r="Z24" s="150"/>
      <c r="AA24" s="150"/>
      <c r="AB24" s="150"/>
      <c r="AC24" s="150"/>
      <c r="AD24" s="23"/>
      <c r="AE24" s="23"/>
      <c r="AF24" s="36"/>
    </row>
    <row r="25" spans="2:42" s="21" customFormat="1" ht="12.75" customHeight="1">
      <c r="B25" s="145"/>
      <c r="C25" s="146"/>
      <c r="D25" s="146"/>
      <c r="E25" s="146"/>
      <c r="F25" s="146"/>
      <c r="G25" s="146"/>
      <c r="H25" s="147"/>
      <c r="I25" s="148"/>
      <c r="J25" s="149"/>
      <c r="K25" s="47"/>
      <c r="L25" s="128"/>
      <c r="M25" s="128"/>
      <c r="N25" s="128"/>
      <c r="O25" s="128"/>
      <c r="P25" s="128"/>
      <c r="Q25" s="128"/>
      <c r="R25" s="128"/>
      <c r="S25" s="128"/>
      <c r="T25" s="146"/>
      <c r="U25" s="146"/>
      <c r="V25" s="128"/>
      <c r="W25" s="128"/>
      <c r="X25" s="128"/>
      <c r="Y25" s="128"/>
      <c r="Z25" s="128"/>
      <c r="AA25" s="128"/>
      <c r="AB25" s="128"/>
      <c r="AC25" s="128"/>
      <c r="AD25" s="33"/>
      <c r="AE25" s="37"/>
      <c r="AF25" s="30"/>
    </row>
    <row r="26" spans="2:42" s="21" customFormat="1" ht="12.75" customHeight="1">
      <c r="B26" s="145"/>
      <c r="C26" s="146"/>
      <c r="D26" s="146"/>
      <c r="E26" s="146"/>
      <c r="F26" s="146"/>
      <c r="G26" s="146"/>
      <c r="H26" s="147"/>
      <c r="I26" s="151" t="s">
        <v>9</v>
      </c>
      <c r="J26" s="152"/>
      <c r="K26" s="48"/>
      <c r="L26" s="126">
        <f>IF(入力シート記入例!C25="","",入力シート記入例!C25)</f>
        <v>44546.666666666664</v>
      </c>
      <c r="M26" s="126"/>
      <c r="N26" s="126"/>
      <c r="O26" s="126"/>
      <c r="P26" s="126"/>
      <c r="Q26" s="126"/>
      <c r="R26" s="126"/>
      <c r="S26" s="126"/>
      <c r="T26" s="152" t="s">
        <v>17</v>
      </c>
      <c r="U26" s="152"/>
      <c r="V26" s="126">
        <f>IF(I7="","",IF(入力シート記入例!C26="","",IF(入力シート記入例!C26="","",IF(I7="待機のみ",入力シート記入例!C26,入力シート記入例!C27-TIME(1,0,0)))))</f>
        <v>44546.8125</v>
      </c>
      <c r="W26" s="126"/>
      <c r="X26" s="126"/>
      <c r="Y26" s="126"/>
      <c r="Z26" s="126"/>
      <c r="AA26" s="126"/>
      <c r="AB26" s="126"/>
      <c r="AC26" s="126"/>
      <c r="AD26" s="38"/>
      <c r="AE26" s="38"/>
      <c r="AF26" s="26"/>
    </row>
    <row r="27" spans="2:42" s="21" customFormat="1" ht="12.75" customHeight="1" thickBot="1">
      <c r="B27" s="94"/>
      <c r="C27" s="95"/>
      <c r="D27" s="95"/>
      <c r="E27" s="95"/>
      <c r="F27" s="95"/>
      <c r="G27" s="95"/>
      <c r="H27" s="96"/>
      <c r="I27" s="153"/>
      <c r="J27" s="95"/>
      <c r="K27" s="49"/>
      <c r="L27" s="140"/>
      <c r="M27" s="140"/>
      <c r="N27" s="140"/>
      <c r="O27" s="140"/>
      <c r="P27" s="140"/>
      <c r="Q27" s="140"/>
      <c r="R27" s="140"/>
      <c r="S27" s="140"/>
      <c r="T27" s="95"/>
      <c r="U27" s="95"/>
      <c r="V27" s="140"/>
      <c r="W27" s="140"/>
      <c r="X27" s="140"/>
      <c r="Y27" s="140"/>
      <c r="Z27" s="140"/>
      <c r="AA27" s="140"/>
      <c r="AB27" s="140"/>
      <c r="AC27" s="140"/>
      <c r="AD27" s="39"/>
      <c r="AE27" s="39"/>
      <c r="AF27" s="32"/>
    </row>
    <row r="28" spans="2:42" s="21" customFormat="1" ht="12.75" customHeight="1" thickBot="1">
      <c r="B28" s="40"/>
      <c r="C28" s="40"/>
      <c r="D28" s="40"/>
      <c r="E28" s="40"/>
      <c r="F28" s="40"/>
      <c r="G28" s="40"/>
      <c r="H28" s="40"/>
      <c r="I28" s="41"/>
      <c r="J28" s="41"/>
      <c r="K28" s="41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K28" s="42"/>
    </row>
    <row r="29" spans="2:42" s="21" customFormat="1" ht="12.75" customHeight="1">
      <c r="B29" s="154" t="s">
        <v>63</v>
      </c>
      <c r="C29" s="92"/>
      <c r="D29" s="92"/>
      <c r="E29" s="92"/>
      <c r="F29" s="92"/>
      <c r="G29" s="92"/>
      <c r="H29" s="93"/>
      <c r="I29" s="121" t="s">
        <v>8</v>
      </c>
      <c r="J29" s="92"/>
      <c r="K29" s="155" t="s">
        <v>57</v>
      </c>
      <c r="L29" s="156">
        <f>IF(I7="待機のみ","",IF(V24="","",V24-TIME(0,30,0)))</f>
        <v>44545.927083333336</v>
      </c>
      <c r="M29" s="155"/>
      <c r="N29" s="155"/>
      <c r="O29" s="155"/>
      <c r="P29" s="156" t="s">
        <v>56</v>
      </c>
      <c r="Q29" s="150">
        <f>IF(I7="待機のみ","",IF(V24="","",V24))</f>
        <v>44545.947916666672</v>
      </c>
      <c r="R29" s="150"/>
      <c r="S29" s="150"/>
      <c r="T29" s="150"/>
      <c r="U29" s="23"/>
      <c r="V29" s="156" t="s">
        <v>58</v>
      </c>
      <c r="W29" s="156">
        <f>IF(I7="待機のみ","",IF(Y19="","",Y19))</f>
        <v>44546.173611111109</v>
      </c>
      <c r="X29" s="155"/>
      <c r="Y29" s="155"/>
      <c r="Z29" s="155"/>
      <c r="AA29" s="156" t="s">
        <v>56</v>
      </c>
      <c r="AB29" s="150">
        <f>IF(I7="待機のみ","",IF(W29="","",W29+TIME(0,30,0)))</f>
        <v>44546.194444444445</v>
      </c>
      <c r="AC29" s="150"/>
      <c r="AD29" s="150"/>
      <c r="AE29" s="150"/>
      <c r="AF29" s="165"/>
    </row>
    <row r="30" spans="2:42" s="21" customFormat="1" ht="12.75" customHeight="1">
      <c r="B30" s="145"/>
      <c r="C30" s="146"/>
      <c r="D30" s="146"/>
      <c r="E30" s="146"/>
      <c r="F30" s="146"/>
      <c r="G30" s="146"/>
      <c r="H30" s="147"/>
      <c r="I30" s="148"/>
      <c r="J30" s="149"/>
      <c r="K30" s="89"/>
      <c r="L30" s="89"/>
      <c r="M30" s="89"/>
      <c r="N30" s="89"/>
      <c r="O30" s="89"/>
      <c r="P30" s="84"/>
      <c r="Q30" s="128"/>
      <c r="R30" s="128"/>
      <c r="S30" s="128"/>
      <c r="T30" s="128"/>
      <c r="U30" s="33"/>
      <c r="V30" s="84"/>
      <c r="W30" s="89"/>
      <c r="X30" s="89"/>
      <c r="Y30" s="89"/>
      <c r="Z30" s="89"/>
      <c r="AA30" s="84"/>
      <c r="AB30" s="128"/>
      <c r="AC30" s="128"/>
      <c r="AD30" s="128"/>
      <c r="AE30" s="128"/>
      <c r="AF30" s="166"/>
    </row>
    <row r="31" spans="2:42" s="21" customFormat="1" ht="12.75" customHeight="1">
      <c r="B31" s="145"/>
      <c r="C31" s="146"/>
      <c r="D31" s="146"/>
      <c r="E31" s="146"/>
      <c r="F31" s="146"/>
      <c r="G31" s="146"/>
      <c r="H31" s="147"/>
      <c r="I31" s="151" t="s">
        <v>9</v>
      </c>
      <c r="J31" s="152"/>
      <c r="K31" s="89" t="s">
        <v>57</v>
      </c>
      <c r="L31" s="84">
        <f>IF(I7="待機のみ","",IF(V26="","",V26-TIME(0,30,0)))</f>
        <v>44546.791666666664</v>
      </c>
      <c r="M31" s="89"/>
      <c r="N31" s="89"/>
      <c r="O31" s="89"/>
      <c r="P31" s="84" t="s">
        <v>56</v>
      </c>
      <c r="Q31" s="126">
        <f>IF(I7="待機のみ","",IF(V26="","",V26))</f>
        <v>44546.8125</v>
      </c>
      <c r="R31" s="126"/>
      <c r="S31" s="126"/>
      <c r="T31" s="126"/>
      <c r="U31" s="38"/>
      <c r="V31" s="84" t="s">
        <v>58</v>
      </c>
      <c r="W31" s="84">
        <f>IF(I7="待機のみ","",IF(Y21="","",Y21))</f>
        <v>44546.927083333336</v>
      </c>
      <c r="X31" s="89"/>
      <c r="Y31" s="89"/>
      <c r="Z31" s="89"/>
      <c r="AA31" s="84" t="s">
        <v>56</v>
      </c>
      <c r="AB31" s="126">
        <f>IF(I7="","",IF(Y21="","",IF(I7="待機のみ","",Y21+TIME(0,30,0))))</f>
        <v>44546.947916666672</v>
      </c>
      <c r="AC31" s="126"/>
      <c r="AD31" s="126"/>
      <c r="AE31" s="126"/>
      <c r="AF31" s="157"/>
    </row>
    <row r="32" spans="2:42" s="21" customFormat="1" ht="12.75" customHeight="1" thickBot="1">
      <c r="B32" s="94"/>
      <c r="C32" s="95"/>
      <c r="D32" s="95"/>
      <c r="E32" s="95"/>
      <c r="F32" s="95"/>
      <c r="G32" s="95"/>
      <c r="H32" s="96"/>
      <c r="I32" s="153"/>
      <c r="J32" s="95"/>
      <c r="K32" s="90"/>
      <c r="L32" s="90"/>
      <c r="M32" s="90"/>
      <c r="N32" s="90"/>
      <c r="O32" s="90"/>
      <c r="P32" s="85"/>
      <c r="Q32" s="140"/>
      <c r="R32" s="140"/>
      <c r="S32" s="140"/>
      <c r="T32" s="140"/>
      <c r="U32" s="39"/>
      <c r="V32" s="85"/>
      <c r="W32" s="90"/>
      <c r="X32" s="90"/>
      <c r="Y32" s="90"/>
      <c r="Z32" s="90"/>
      <c r="AA32" s="85"/>
      <c r="AB32" s="140"/>
      <c r="AC32" s="140"/>
      <c r="AD32" s="140"/>
      <c r="AE32" s="140"/>
      <c r="AF32" s="158"/>
    </row>
    <row r="33" spans="2:37" s="21" customFormat="1" ht="12.75" customHeight="1" thickBot="1"/>
    <row r="34" spans="2:37" s="21" customFormat="1" ht="13.5" customHeight="1">
      <c r="B34" s="159" t="s">
        <v>19</v>
      </c>
      <c r="C34" s="155"/>
      <c r="D34" s="155"/>
      <c r="E34" s="155"/>
      <c r="F34" s="155"/>
      <c r="G34" s="155"/>
      <c r="H34" s="160"/>
      <c r="I34" s="164" t="s">
        <v>8</v>
      </c>
      <c r="J34" s="155"/>
      <c r="K34" s="155" t="s">
        <v>57</v>
      </c>
      <c r="L34" s="156">
        <f>IF(I7="待機のみ","",IF(Q29="","",Q29))</f>
        <v>44545.947916666672</v>
      </c>
      <c r="M34" s="155"/>
      <c r="N34" s="155"/>
      <c r="O34" s="155"/>
      <c r="P34" s="156" t="s">
        <v>17</v>
      </c>
      <c r="Q34" s="156">
        <f>IF(I7="待機のみ","",IF(E19="","",E19))</f>
        <v>44545.989583333336</v>
      </c>
      <c r="R34" s="156"/>
      <c r="S34" s="156"/>
      <c r="T34" s="156"/>
      <c r="U34" s="57"/>
      <c r="V34" s="156" t="s">
        <v>58</v>
      </c>
      <c r="W34" s="156">
        <f>IF(I7="待機のみ","",IF(AB29="","",AB29))</f>
        <v>44546.194444444445</v>
      </c>
      <c r="X34" s="155"/>
      <c r="Y34" s="155"/>
      <c r="Z34" s="155"/>
      <c r="AA34" s="156" t="s">
        <v>17</v>
      </c>
      <c r="AB34" s="156">
        <f>IF(I7="待機のみ","",IF(W34="","",W34+TIME(1,0,0)))</f>
        <v>44546.236111111109</v>
      </c>
      <c r="AC34" s="156"/>
      <c r="AD34" s="156"/>
      <c r="AE34" s="156"/>
      <c r="AF34" s="88"/>
    </row>
    <row r="35" spans="2:37" s="21" customFormat="1" ht="12">
      <c r="B35" s="161"/>
      <c r="C35" s="89"/>
      <c r="D35" s="89"/>
      <c r="E35" s="89"/>
      <c r="F35" s="89"/>
      <c r="G35" s="89"/>
      <c r="H35" s="107"/>
      <c r="I35" s="106"/>
      <c r="J35" s="89"/>
      <c r="K35" s="89"/>
      <c r="L35" s="89"/>
      <c r="M35" s="89"/>
      <c r="N35" s="89"/>
      <c r="O35" s="89"/>
      <c r="P35" s="84"/>
      <c r="Q35" s="84"/>
      <c r="R35" s="84"/>
      <c r="S35" s="84"/>
      <c r="T35" s="84"/>
      <c r="U35" s="59"/>
      <c r="V35" s="84"/>
      <c r="W35" s="89"/>
      <c r="X35" s="89"/>
      <c r="Y35" s="89"/>
      <c r="Z35" s="89"/>
      <c r="AA35" s="84"/>
      <c r="AB35" s="84"/>
      <c r="AC35" s="84"/>
      <c r="AD35" s="84"/>
      <c r="AE35" s="84"/>
      <c r="AF35" s="86"/>
    </row>
    <row r="36" spans="2:37" s="21" customFormat="1" ht="12">
      <c r="B36" s="161"/>
      <c r="C36" s="89"/>
      <c r="D36" s="89"/>
      <c r="E36" s="89"/>
      <c r="F36" s="89"/>
      <c r="G36" s="89"/>
      <c r="H36" s="107"/>
      <c r="I36" s="106" t="s">
        <v>9</v>
      </c>
      <c r="J36" s="89"/>
      <c r="K36" s="89" t="s">
        <v>57</v>
      </c>
      <c r="L36" s="84">
        <f>IF(I7="待機のみ","",IF(Q31="","",Q31))</f>
        <v>44546.8125</v>
      </c>
      <c r="M36" s="89"/>
      <c r="N36" s="89"/>
      <c r="O36" s="89"/>
      <c r="P36" s="84" t="s">
        <v>17</v>
      </c>
      <c r="Q36" s="84">
        <f>IF(I7="待機のみ","",IF(E21="","",E21))</f>
        <v>44546.854166666664</v>
      </c>
      <c r="R36" s="84"/>
      <c r="S36" s="84"/>
      <c r="T36" s="84"/>
      <c r="U36" s="61"/>
      <c r="V36" s="84" t="s">
        <v>58</v>
      </c>
      <c r="W36" s="84">
        <f>IF(I7="待機のみ","",IF(AB31="","",AB31))</f>
        <v>44546.947916666672</v>
      </c>
      <c r="X36" s="89"/>
      <c r="Y36" s="89"/>
      <c r="Z36" s="89"/>
      <c r="AA36" s="84" t="s">
        <v>17</v>
      </c>
      <c r="AB36" s="84">
        <f>IF(I7="待機のみ","",IF(W36="","",W36+TIME(1,0,0)))</f>
        <v>44546.989583333336</v>
      </c>
      <c r="AC36" s="84"/>
      <c r="AD36" s="84"/>
      <c r="AE36" s="84"/>
      <c r="AF36" s="86"/>
    </row>
    <row r="37" spans="2:37" s="21" customFormat="1" ht="12">
      <c r="B37" s="161"/>
      <c r="C37" s="89"/>
      <c r="D37" s="89"/>
      <c r="E37" s="89"/>
      <c r="F37" s="89"/>
      <c r="G37" s="89"/>
      <c r="H37" s="107"/>
      <c r="I37" s="106"/>
      <c r="J37" s="89"/>
      <c r="K37" s="89"/>
      <c r="L37" s="89"/>
      <c r="M37" s="89"/>
      <c r="N37" s="89"/>
      <c r="O37" s="89"/>
      <c r="P37" s="84"/>
      <c r="Q37" s="84"/>
      <c r="R37" s="84"/>
      <c r="S37" s="84"/>
      <c r="T37" s="84"/>
      <c r="U37" s="60"/>
      <c r="V37" s="84"/>
      <c r="W37" s="89"/>
      <c r="X37" s="89"/>
      <c r="Y37" s="89"/>
      <c r="Z37" s="89"/>
      <c r="AA37" s="84"/>
      <c r="AB37" s="84"/>
      <c r="AC37" s="84"/>
      <c r="AD37" s="84"/>
      <c r="AE37" s="84"/>
      <c r="AF37" s="86"/>
    </row>
    <row r="38" spans="2:37" s="21" customFormat="1" ht="13.5" customHeight="1">
      <c r="B38" s="161"/>
      <c r="C38" s="89"/>
      <c r="D38" s="89"/>
      <c r="E38" s="89"/>
      <c r="F38" s="89"/>
      <c r="G38" s="89"/>
      <c r="H38" s="107"/>
      <c r="I38" s="106" t="s">
        <v>11</v>
      </c>
      <c r="J38" s="89"/>
      <c r="K38" s="89" t="s">
        <v>57</v>
      </c>
      <c r="L38" s="84">
        <f>IF(I7="待機のみ","",IF(入力シート記入例!C35="","",入力シート記入例!C35))</f>
        <v>44546.15625</v>
      </c>
      <c r="M38" s="89"/>
      <c r="N38" s="89"/>
      <c r="O38" s="89"/>
      <c r="P38" s="84" t="s">
        <v>17</v>
      </c>
      <c r="Q38" s="84">
        <f>IF(L38="","",L38+TIME(1,0,0))</f>
        <v>44546.197916666664</v>
      </c>
      <c r="R38" s="84"/>
      <c r="S38" s="84"/>
      <c r="T38" s="84"/>
      <c r="U38" s="59"/>
      <c r="V38" s="84" t="s">
        <v>58</v>
      </c>
      <c r="W38" s="84">
        <f>IF(I7="待機のみ","",IF(入力シート記入例!C36="","",入力シート記入例!C36))</f>
        <v>44546.173611111109</v>
      </c>
      <c r="X38" s="89"/>
      <c r="Y38" s="89"/>
      <c r="Z38" s="89"/>
      <c r="AA38" s="84" t="s">
        <v>17</v>
      </c>
      <c r="AB38" s="84">
        <f>IF(W38="","",W38+TIME(1,0,0))</f>
        <v>44546.215277777774</v>
      </c>
      <c r="AC38" s="84"/>
      <c r="AD38" s="84"/>
      <c r="AE38" s="84"/>
      <c r="AF38" s="86"/>
    </row>
    <row r="39" spans="2:37" s="21" customFormat="1" ht="14.25" customHeight="1" thickBot="1">
      <c r="B39" s="162"/>
      <c r="C39" s="90"/>
      <c r="D39" s="90"/>
      <c r="E39" s="90"/>
      <c r="F39" s="90"/>
      <c r="G39" s="90"/>
      <c r="H39" s="163"/>
      <c r="I39" s="167"/>
      <c r="J39" s="90"/>
      <c r="K39" s="90"/>
      <c r="L39" s="90"/>
      <c r="M39" s="90"/>
      <c r="N39" s="90"/>
      <c r="O39" s="90"/>
      <c r="P39" s="85"/>
      <c r="Q39" s="85"/>
      <c r="R39" s="85"/>
      <c r="S39" s="85"/>
      <c r="T39" s="85"/>
      <c r="U39" s="58"/>
      <c r="V39" s="85"/>
      <c r="W39" s="90"/>
      <c r="X39" s="90"/>
      <c r="Y39" s="90"/>
      <c r="Z39" s="90"/>
      <c r="AA39" s="85"/>
      <c r="AB39" s="85"/>
      <c r="AC39" s="85"/>
      <c r="AD39" s="85"/>
      <c r="AE39" s="85"/>
      <c r="AF39" s="87"/>
    </row>
    <row r="40" spans="2:37" s="21" customFormat="1" ht="12.75" customHeight="1" thickBot="1"/>
    <row r="41" spans="2:37" s="21" customFormat="1" ht="13.5" customHeight="1">
      <c r="B41" s="154" t="s">
        <v>64</v>
      </c>
      <c r="C41" s="92"/>
      <c r="D41" s="92"/>
      <c r="E41" s="92"/>
      <c r="F41" s="92"/>
      <c r="G41" s="92"/>
      <c r="H41" s="93"/>
      <c r="I41" s="121" t="s">
        <v>8</v>
      </c>
      <c r="J41" s="92"/>
      <c r="K41" s="46"/>
      <c r="L41" s="150">
        <f>IF(I7="待機のみ","",IF(AC5="","",IF($AC$5="無","なし",E19)))</f>
        <v>44545.989583333336</v>
      </c>
      <c r="M41" s="92"/>
      <c r="N41" s="92"/>
      <c r="O41" s="92"/>
      <c r="P41" s="92"/>
      <c r="Q41" s="92"/>
      <c r="R41" s="92"/>
      <c r="S41" s="92"/>
      <c r="T41" s="92" t="s">
        <v>17</v>
      </c>
      <c r="U41" s="92"/>
      <c r="V41" s="150">
        <f>IF(L41="","",IF($AC$5="無","",E19+TIME(0,30,0)))</f>
        <v>44546.010416666672</v>
      </c>
      <c r="W41" s="92"/>
      <c r="X41" s="92"/>
      <c r="Y41" s="92"/>
      <c r="Z41" s="92"/>
      <c r="AA41" s="92"/>
      <c r="AB41" s="92"/>
      <c r="AC41" s="92"/>
      <c r="AD41" s="23"/>
      <c r="AE41" s="23"/>
      <c r="AF41" s="36"/>
      <c r="AH41" s="168"/>
      <c r="AI41" s="146"/>
      <c r="AJ41" s="146"/>
      <c r="AK41" s="146"/>
    </row>
    <row r="42" spans="2:37" s="21" customFormat="1" ht="12">
      <c r="B42" s="145"/>
      <c r="C42" s="146"/>
      <c r="D42" s="146"/>
      <c r="E42" s="146"/>
      <c r="F42" s="146"/>
      <c r="G42" s="146"/>
      <c r="H42" s="147"/>
      <c r="I42" s="148"/>
      <c r="J42" s="149"/>
      <c r="K42" s="47"/>
      <c r="L42" s="149"/>
      <c r="M42" s="149"/>
      <c r="N42" s="149"/>
      <c r="O42" s="149"/>
      <c r="P42" s="149"/>
      <c r="Q42" s="149"/>
      <c r="R42" s="149"/>
      <c r="S42" s="149"/>
      <c r="T42" s="146"/>
      <c r="U42" s="146"/>
      <c r="V42" s="149"/>
      <c r="W42" s="149"/>
      <c r="X42" s="149"/>
      <c r="Y42" s="149"/>
      <c r="Z42" s="149"/>
      <c r="AA42" s="149"/>
      <c r="AB42" s="149"/>
      <c r="AC42" s="149"/>
      <c r="AD42" s="37"/>
      <c r="AE42" s="37"/>
      <c r="AF42" s="30"/>
      <c r="AH42" s="146"/>
      <c r="AI42" s="146"/>
      <c r="AJ42" s="146"/>
      <c r="AK42" s="146"/>
    </row>
    <row r="43" spans="2:37" s="21" customFormat="1" ht="13.5" customHeight="1">
      <c r="B43" s="145"/>
      <c r="C43" s="146"/>
      <c r="D43" s="146"/>
      <c r="E43" s="146"/>
      <c r="F43" s="146"/>
      <c r="G43" s="146"/>
      <c r="H43" s="147"/>
      <c r="I43" s="151" t="s">
        <v>9</v>
      </c>
      <c r="J43" s="152"/>
      <c r="K43" s="48"/>
      <c r="L43" s="126">
        <f>IF(I7="待機のみ","",IF(AC5="","",IF($AC$5="無","なし",E21)))</f>
        <v>44546.854166666664</v>
      </c>
      <c r="M43" s="152"/>
      <c r="N43" s="152"/>
      <c r="O43" s="152"/>
      <c r="P43" s="152"/>
      <c r="Q43" s="152"/>
      <c r="R43" s="152"/>
      <c r="S43" s="152"/>
      <c r="T43" s="152" t="s">
        <v>17</v>
      </c>
      <c r="U43" s="152"/>
      <c r="V43" s="126">
        <f>IF(L43="","",IF($AC$5="無","",E21+TIME(0,30,0)))</f>
        <v>44546.875</v>
      </c>
      <c r="W43" s="152"/>
      <c r="X43" s="152"/>
      <c r="Y43" s="152"/>
      <c r="Z43" s="152"/>
      <c r="AA43" s="152"/>
      <c r="AB43" s="152"/>
      <c r="AC43" s="152"/>
      <c r="AD43" s="38"/>
      <c r="AE43" s="38"/>
      <c r="AF43" s="26"/>
    </row>
    <row r="44" spans="2:37" s="21" customFormat="1" ht="14.25" customHeight="1" thickBot="1">
      <c r="B44" s="94"/>
      <c r="C44" s="95"/>
      <c r="D44" s="95"/>
      <c r="E44" s="95"/>
      <c r="F44" s="95"/>
      <c r="G44" s="95"/>
      <c r="H44" s="96"/>
      <c r="I44" s="153"/>
      <c r="J44" s="95"/>
      <c r="K44" s="49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39"/>
      <c r="AE44" s="39"/>
      <c r="AF44" s="32"/>
    </row>
    <row r="45" spans="2:37" s="21" customFormat="1" ht="12.75" customHeight="1" thickBot="1"/>
    <row r="46" spans="2:37" s="21" customFormat="1" ht="13.5" customHeight="1">
      <c r="B46" s="91" t="s">
        <v>10</v>
      </c>
      <c r="C46" s="92"/>
      <c r="D46" s="92"/>
      <c r="E46" s="92"/>
      <c r="F46" s="92"/>
      <c r="G46" s="92"/>
      <c r="H46" s="93"/>
      <c r="I46" s="121" t="s">
        <v>8</v>
      </c>
      <c r="J46" s="92"/>
      <c r="K46" s="46"/>
      <c r="L46" s="150">
        <f>IF(I7="待機のみ","",IF($AC$5="無",E19,V41))</f>
        <v>44546.010416666672</v>
      </c>
      <c r="M46" s="150"/>
      <c r="N46" s="150"/>
      <c r="O46" s="150"/>
      <c r="P46" s="150"/>
      <c r="Q46" s="150"/>
      <c r="R46" s="150"/>
      <c r="S46" s="150"/>
      <c r="T46" s="92" t="s">
        <v>17</v>
      </c>
      <c r="U46" s="92"/>
      <c r="V46" s="150">
        <f>IF(L46="","",Y19)</f>
        <v>44546.173611111109</v>
      </c>
      <c r="W46" s="150"/>
      <c r="X46" s="150"/>
      <c r="Y46" s="150"/>
      <c r="Z46" s="150"/>
      <c r="AA46" s="150"/>
      <c r="AB46" s="150"/>
      <c r="AC46" s="150"/>
      <c r="AD46" s="23"/>
      <c r="AE46" s="23"/>
      <c r="AF46" s="36"/>
      <c r="AH46" s="146"/>
      <c r="AI46" s="146"/>
      <c r="AJ46" s="146"/>
      <c r="AK46" s="146"/>
    </row>
    <row r="47" spans="2:37" s="21" customFormat="1" ht="12">
      <c r="B47" s="145"/>
      <c r="C47" s="146"/>
      <c r="D47" s="146"/>
      <c r="E47" s="146"/>
      <c r="F47" s="146"/>
      <c r="G47" s="146"/>
      <c r="H47" s="147"/>
      <c r="I47" s="148"/>
      <c r="J47" s="149"/>
      <c r="K47" s="47"/>
      <c r="L47" s="128"/>
      <c r="M47" s="128"/>
      <c r="N47" s="128"/>
      <c r="O47" s="128"/>
      <c r="P47" s="128"/>
      <c r="Q47" s="128"/>
      <c r="R47" s="128"/>
      <c r="S47" s="128"/>
      <c r="T47" s="146"/>
      <c r="U47" s="146"/>
      <c r="V47" s="128"/>
      <c r="W47" s="128"/>
      <c r="X47" s="128"/>
      <c r="Y47" s="128"/>
      <c r="Z47" s="128"/>
      <c r="AA47" s="128"/>
      <c r="AB47" s="128"/>
      <c r="AC47" s="128"/>
      <c r="AD47" s="37"/>
      <c r="AE47" s="37"/>
      <c r="AF47" s="30"/>
      <c r="AH47" s="146"/>
      <c r="AI47" s="146"/>
      <c r="AJ47" s="146"/>
      <c r="AK47" s="146"/>
    </row>
    <row r="48" spans="2:37" s="21" customFormat="1" ht="13.5" customHeight="1">
      <c r="B48" s="145"/>
      <c r="C48" s="146"/>
      <c r="D48" s="146"/>
      <c r="E48" s="146"/>
      <c r="F48" s="146"/>
      <c r="G48" s="146"/>
      <c r="H48" s="147"/>
      <c r="I48" s="151" t="s">
        <v>9</v>
      </c>
      <c r="J48" s="152"/>
      <c r="K48" s="48"/>
      <c r="L48" s="126">
        <f>IF($AC$5="無",E21,V43)</f>
        <v>44546.875</v>
      </c>
      <c r="M48" s="126"/>
      <c r="N48" s="126"/>
      <c r="O48" s="126"/>
      <c r="P48" s="126"/>
      <c r="Q48" s="126"/>
      <c r="R48" s="126"/>
      <c r="S48" s="126"/>
      <c r="T48" s="152" t="s">
        <v>17</v>
      </c>
      <c r="U48" s="152"/>
      <c r="V48" s="126">
        <f>IF(L48="","",Y21)</f>
        <v>44546.927083333336</v>
      </c>
      <c r="W48" s="126"/>
      <c r="X48" s="126"/>
      <c r="Y48" s="126"/>
      <c r="Z48" s="126"/>
      <c r="AA48" s="126"/>
      <c r="AB48" s="126"/>
      <c r="AC48" s="126"/>
      <c r="AD48" s="38"/>
      <c r="AE48" s="38"/>
      <c r="AF48" s="26"/>
    </row>
    <row r="49" spans="2:37" s="21" customFormat="1" ht="14.25" customHeight="1" thickBot="1">
      <c r="B49" s="94"/>
      <c r="C49" s="95"/>
      <c r="D49" s="95"/>
      <c r="E49" s="95"/>
      <c r="F49" s="95"/>
      <c r="G49" s="95"/>
      <c r="H49" s="96"/>
      <c r="I49" s="153"/>
      <c r="J49" s="95"/>
      <c r="K49" s="49"/>
      <c r="L49" s="140"/>
      <c r="M49" s="140"/>
      <c r="N49" s="140"/>
      <c r="O49" s="140"/>
      <c r="P49" s="140"/>
      <c r="Q49" s="140"/>
      <c r="R49" s="140"/>
      <c r="S49" s="140"/>
      <c r="T49" s="95"/>
      <c r="U49" s="95"/>
      <c r="V49" s="140"/>
      <c r="W49" s="140"/>
      <c r="X49" s="140"/>
      <c r="Y49" s="140"/>
      <c r="Z49" s="140"/>
      <c r="AA49" s="140"/>
      <c r="AB49" s="140"/>
      <c r="AC49" s="140"/>
      <c r="AD49" s="39"/>
      <c r="AE49" s="39"/>
      <c r="AF49" s="32"/>
    </row>
    <row r="50" spans="2:37" s="21" customFormat="1" ht="12.75" customHeight="1" thickBot="1"/>
    <row r="51" spans="2:37" s="21" customFormat="1" ht="13.5" customHeight="1">
      <c r="B51" s="91" t="s">
        <v>12</v>
      </c>
      <c r="C51" s="92"/>
      <c r="D51" s="92"/>
      <c r="E51" s="92"/>
      <c r="F51" s="92"/>
      <c r="G51" s="92"/>
      <c r="H51" s="93"/>
      <c r="I51" s="121" t="s">
        <v>8</v>
      </c>
      <c r="J51" s="92"/>
      <c r="K51" s="46"/>
      <c r="L51" s="150">
        <f>IF(I7="待機のみ","",IF(入力シート記入例!C21="","",入力シート記入例!C21))</f>
        <v>44546.083333333336</v>
      </c>
      <c r="M51" s="150"/>
      <c r="N51" s="150"/>
      <c r="O51" s="150"/>
      <c r="P51" s="150"/>
      <c r="Q51" s="150"/>
      <c r="R51" s="150"/>
      <c r="S51" s="150"/>
      <c r="T51" s="92" t="s">
        <v>17</v>
      </c>
      <c r="U51" s="92"/>
      <c r="V51" s="150">
        <f>IF(I7="待機のみ","",IF(入力シート記入例!C22="","",入力シート記入例!C22))</f>
        <v>0.11458333333333333</v>
      </c>
      <c r="W51" s="150"/>
      <c r="X51" s="150"/>
      <c r="Y51" s="150"/>
      <c r="Z51" s="150"/>
      <c r="AA51" s="150"/>
      <c r="AB51" s="150"/>
      <c r="AC51" s="150"/>
      <c r="AD51" s="23"/>
      <c r="AE51" s="23"/>
      <c r="AF51" s="36"/>
    </row>
    <row r="52" spans="2:37" s="21" customFormat="1" ht="12">
      <c r="B52" s="145"/>
      <c r="C52" s="146"/>
      <c r="D52" s="146"/>
      <c r="E52" s="146"/>
      <c r="F52" s="146"/>
      <c r="G52" s="146"/>
      <c r="H52" s="147"/>
      <c r="I52" s="148"/>
      <c r="J52" s="149"/>
      <c r="K52" s="47"/>
      <c r="L52" s="128"/>
      <c r="M52" s="128"/>
      <c r="N52" s="128"/>
      <c r="O52" s="128"/>
      <c r="P52" s="128"/>
      <c r="Q52" s="128"/>
      <c r="R52" s="128"/>
      <c r="S52" s="128"/>
      <c r="T52" s="146"/>
      <c r="U52" s="146"/>
      <c r="V52" s="128"/>
      <c r="W52" s="128"/>
      <c r="X52" s="128"/>
      <c r="Y52" s="128"/>
      <c r="Z52" s="128"/>
      <c r="AA52" s="128"/>
      <c r="AB52" s="128"/>
      <c r="AC52" s="128"/>
      <c r="AD52" s="37"/>
      <c r="AE52" s="37"/>
      <c r="AF52" s="30"/>
    </row>
    <row r="53" spans="2:37" s="21" customFormat="1" ht="13.5" customHeight="1">
      <c r="B53" s="145"/>
      <c r="C53" s="146"/>
      <c r="D53" s="146"/>
      <c r="E53" s="146"/>
      <c r="F53" s="146"/>
      <c r="G53" s="146"/>
      <c r="H53" s="147"/>
      <c r="I53" s="151" t="s">
        <v>9</v>
      </c>
      <c r="J53" s="152"/>
      <c r="K53" s="48"/>
      <c r="L53" s="126" t="str">
        <f>IF(I7="待機のみ","",IF(入力シート記入例!C31="","",入力シート記入例!C31))</f>
        <v/>
      </c>
      <c r="M53" s="126"/>
      <c r="N53" s="126"/>
      <c r="O53" s="126"/>
      <c r="P53" s="126"/>
      <c r="Q53" s="126"/>
      <c r="R53" s="126"/>
      <c r="S53" s="126"/>
      <c r="T53" s="152" t="s">
        <v>17</v>
      </c>
      <c r="U53" s="152"/>
      <c r="V53" s="126" t="str">
        <f>IF(I7="待機のみ","",IF(入力シート記入例!C32="","",入力シート記入例!C32))</f>
        <v/>
      </c>
      <c r="W53" s="126"/>
      <c r="X53" s="126"/>
      <c r="Y53" s="126"/>
      <c r="Z53" s="126"/>
      <c r="AA53" s="126"/>
      <c r="AB53" s="126"/>
      <c r="AC53" s="126"/>
      <c r="AD53" s="38"/>
      <c r="AE53" s="38"/>
      <c r="AF53" s="26"/>
    </row>
    <row r="54" spans="2:37" s="21" customFormat="1" ht="14.25" customHeight="1" thickBot="1">
      <c r="B54" s="94"/>
      <c r="C54" s="95"/>
      <c r="D54" s="95"/>
      <c r="E54" s="95"/>
      <c r="F54" s="95"/>
      <c r="G54" s="95"/>
      <c r="H54" s="96"/>
      <c r="I54" s="153"/>
      <c r="J54" s="95"/>
      <c r="K54" s="49"/>
      <c r="L54" s="140"/>
      <c r="M54" s="140"/>
      <c r="N54" s="140"/>
      <c r="O54" s="140"/>
      <c r="P54" s="140"/>
      <c r="Q54" s="140"/>
      <c r="R54" s="140"/>
      <c r="S54" s="140"/>
      <c r="T54" s="95"/>
      <c r="U54" s="95"/>
      <c r="V54" s="140"/>
      <c r="W54" s="140"/>
      <c r="X54" s="140"/>
      <c r="Y54" s="140"/>
      <c r="Z54" s="140"/>
      <c r="AA54" s="140"/>
      <c r="AB54" s="140"/>
      <c r="AC54" s="140"/>
      <c r="AD54" s="39"/>
      <c r="AE54" s="39"/>
      <c r="AF54" s="32"/>
    </row>
    <row r="55" spans="2:37" s="21" customFormat="1" ht="12.75" customHeight="1" thickBot="1"/>
    <row r="56" spans="2:37" s="21" customFormat="1" ht="12.75" customHeight="1">
      <c r="B56" s="91" t="s">
        <v>13</v>
      </c>
      <c r="C56" s="92"/>
      <c r="D56" s="92"/>
      <c r="E56" s="92"/>
      <c r="F56" s="92"/>
      <c r="G56" s="92"/>
      <c r="H56" s="93"/>
      <c r="I56" s="121" t="s">
        <v>18</v>
      </c>
      <c r="J56" s="92"/>
      <c r="K56" s="92"/>
      <c r="L56" s="92"/>
      <c r="M56" s="92"/>
      <c r="N56" s="171">
        <f>IF(I7="待機のみ","",IF(I7="","",IF(E19="","",Y19-E19+IF(E19&gt;=Y19,1))+IF(E21="",0,Y21-E21+IF(E21&gt;=Y21,1))))</f>
        <v>0.25694444444525288</v>
      </c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23"/>
      <c r="AE56" s="23"/>
      <c r="AF56" s="36"/>
    </row>
    <row r="57" spans="2:37" s="21" customFormat="1" ht="12.75" customHeight="1" thickBot="1">
      <c r="B57" s="94"/>
      <c r="C57" s="95"/>
      <c r="D57" s="95"/>
      <c r="E57" s="95"/>
      <c r="F57" s="95"/>
      <c r="G57" s="95"/>
      <c r="H57" s="96"/>
      <c r="I57" s="153"/>
      <c r="J57" s="95"/>
      <c r="K57" s="95"/>
      <c r="L57" s="95"/>
      <c r="M57" s="95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39"/>
      <c r="AE57" s="39"/>
      <c r="AF57" s="32"/>
    </row>
    <row r="58" spans="2:37" s="21" customFormat="1" ht="12.75" customHeight="1" thickBot="1"/>
    <row r="59" spans="2:37" s="21" customFormat="1" ht="12.75" customHeight="1">
      <c r="B59" s="154" t="s">
        <v>65</v>
      </c>
      <c r="C59" s="92"/>
      <c r="D59" s="92"/>
      <c r="E59" s="92"/>
      <c r="F59" s="92"/>
      <c r="G59" s="92"/>
      <c r="H59" s="93"/>
      <c r="I59" s="173" t="s">
        <v>8</v>
      </c>
      <c r="J59" s="174"/>
      <c r="K59" s="174"/>
      <c r="L59" s="150">
        <f>IF(I7="","",IF(I7="待機のみ","",IF(入力シート記入例!G4="","",入力シート記入例!G4)))</f>
        <v>0.97222222222222221</v>
      </c>
      <c r="M59" s="92"/>
      <c r="N59" s="92"/>
      <c r="O59" s="92"/>
      <c r="P59" s="92"/>
      <c r="Q59" s="92"/>
      <c r="R59" s="92"/>
      <c r="S59" s="92"/>
      <c r="T59" s="92" t="s">
        <v>17</v>
      </c>
      <c r="U59" s="92"/>
      <c r="V59" s="150">
        <f>IF(I7="","",IF(I7="待機のみ","",IF(入力シート記入例!G5="","",入力シート記入例!G5)))</f>
        <v>0.97916666666666663</v>
      </c>
      <c r="W59" s="92"/>
      <c r="X59" s="92"/>
      <c r="Y59" s="92"/>
      <c r="Z59" s="92"/>
      <c r="AA59" s="92"/>
      <c r="AB59" s="92"/>
      <c r="AC59" s="92"/>
      <c r="AD59" s="23"/>
      <c r="AE59" s="23"/>
      <c r="AF59" s="36"/>
      <c r="AH59" s="168"/>
      <c r="AI59" s="146"/>
      <c r="AJ59" s="146"/>
      <c r="AK59" s="146"/>
    </row>
    <row r="60" spans="2:37" s="21" customFormat="1" ht="12.75" customHeight="1">
      <c r="B60" s="145"/>
      <c r="C60" s="146"/>
      <c r="D60" s="146"/>
      <c r="E60" s="146"/>
      <c r="F60" s="146"/>
      <c r="G60" s="146"/>
      <c r="H60" s="147"/>
      <c r="I60" s="175"/>
      <c r="J60" s="125"/>
      <c r="K60" s="125"/>
      <c r="L60" s="149"/>
      <c r="M60" s="149"/>
      <c r="N60" s="149"/>
      <c r="O60" s="149"/>
      <c r="P60" s="149"/>
      <c r="Q60" s="149"/>
      <c r="R60" s="149"/>
      <c r="S60" s="149"/>
      <c r="T60" s="146"/>
      <c r="U60" s="146"/>
      <c r="V60" s="149"/>
      <c r="W60" s="149"/>
      <c r="X60" s="149"/>
      <c r="Y60" s="149"/>
      <c r="Z60" s="149"/>
      <c r="AA60" s="149"/>
      <c r="AB60" s="149"/>
      <c r="AC60" s="149"/>
      <c r="AD60" s="37"/>
      <c r="AE60" s="37"/>
      <c r="AF60" s="30"/>
      <c r="AH60" s="146"/>
      <c r="AI60" s="146"/>
      <c r="AJ60" s="146"/>
      <c r="AK60" s="146"/>
    </row>
    <row r="61" spans="2:37" s="21" customFormat="1" ht="12.75" customHeight="1">
      <c r="B61" s="145"/>
      <c r="C61" s="146"/>
      <c r="D61" s="146"/>
      <c r="E61" s="146"/>
      <c r="F61" s="146"/>
      <c r="G61" s="146"/>
      <c r="H61" s="147"/>
      <c r="I61" s="169" t="s">
        <v>9</v>
      </c>
      <c r="J61" s="123"/>
      <c r="K61" s="123"/>
      <c r="L61" s="126">
        <f>IF(I7="","",IF(I7="待機のみ","",IF(入力シート記入例!G7="","",入力シート記入例!G7)))</f>
        <v>0.84027777777777779</v>
      </c>
      <c r="M61" s="152"/>
      <c r="N61" s="152"/>
      <c r="O61" s="152"/>
      <c r="P61" s="152"/>
      <c r="Q61" s="152"/>
      <c r="R61" s="152"/>
      <c r="S61" s="152"/>
      <c r="T61" s="152" t="s">
        <v>17</v>
      </c>
      <c r="U61" s="152"/>
      <c r="V61" s="126">
        <f>IF(I7="","",IF(I7="待機のみ","",IF(入力シート記入例!G8="","",入力シート記入例!G8)))</f>
        <v>0.84722222222222221</v>
      </c>
      <c r="W61" s="152"/>
      <c r="X61" s="152"/>
      <c r="Y61" s="152"/>
      <c r="Z61" s="152"/>
      <c r="AA61" s="152"/>
      <c r="AB61" s="152"/>
      <c r="AC61" s="152"/>
      <c r="AD61" s="38"/>
      <c r="AE61" s="38"/>
      <c r="AF61" s="26"/>
    </row>
    <row r="62" spans="2:37" s="21" customFormat="1" ht="12.75" customHeight="1" thickBot="1">
      <c r="B62" s="94"/>
      <c r="C62" s="95"/>
      <c r="D62" s="95"/>
      <c r="E62" s="95"/>
      <c r="F62" s="95"/>
      <c r="G62" s="95"/>
      <c r="H62" s="96"/>
      <c r="I62" s="170"/>
      <c r="J62" s="139"/>
      <c r="K62" s="139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39"/>
      <c r="AE62" s="39"/>
      <c r="AF62" s="32"/>
    </row>
    <row r="63" spans="2:37" s="21" customFormat="1" ht="12.75" customHeight="1" thickBot="1"/>
    <row r="64" spans="2:37" s="21" customFormat="1" ht="15" customHeight="1">
      <c r="B64" s="91" t="s">
        <v>14</v>
      </c>
      <c r="C64" s="92"/>
      <c r="D64" s="92"/>
      <c r="E64" s="92"/>
      <c r="F64" s="92"/>
      <c r="G64" s="92"/>
      <c r="H64" s="93"/>
      <c r="I64" s="97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9"/>
    </row>
    <row r="65" spans="2:32" s="21" customFormat="1" ht="15" customHeight="1" thickBot="1">
      <c r="B65" s="94"/>
      <c r="C65" s="95"/>
      <c r="D65" s="95"/>
      <c r="E65" s="95"/>
      <c r="F65" s="95"/>
      <c r="G65" s="95"/>
      <c r="H65" s="96"/>
      <c r="I65" s="100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2"/>
    </row>
    <row r="66" spans="2:32" s="21" customFormat="1" ht="15" customHeight="1" thickBot="1"/>
    <row r="67" spans="2:32" s="21" customFormat="1" ht="15" customHeight="1">
      <c r="B67" s="91" t="s">
        <v>61</v>
      </c>
      <c r="C67" s="92"/>
      <c r="D67" s="92"/>
      <c r="E67" s="92"/>
      <c r="F67" s="92"/>
      <c r="G67" s="92"/>
      <c r="H67" s="93"/>
      <c r="I67" s="97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9"/>
    </row>
    <row r="68" spans="2:32" s="21" customFormat="1" ht="15" customHeight="1" thickBot="1">
      <c r="B68" s="94"/>
      <c r="C68" s="95"/>
      <c r="D68" s="95"/>
      <c r="E68" s="95"/>
      <c r="F68" s="95"/>
      <c r="G68" s="95"/>
      <c r="H68" s="96"/>
      <c r="I68" s="100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2"/>
    </row>
    <row r="69" spans="2:32" s="21" customFormat="1" ht="15" customHeight="1">
      <c r="C69" s="21" t="s">
        <v>66</v>
      </c>
    </row>
    <row r="70" spans="2:32" s="21" customFormat="1" ht="15" customHeight="1">
      <c r="B70" s="43"/>
      <c r="C70" s="43"/>
      <c r="D70" s="43" t="s">
        <v>69</v>
      </c>
      <c r="E70" s="43"/>
      <c r="F70" s="43"/>
      <c r="G70" s="43"/>
      <c r="H70" s="43"/>
      <c r="I70" s="43"/>
      <c r="J70" s="43"/>
      <c r="K70" s="43"/>
      <c r="L70" s="21" t="s">
        <v>60</v>
      </c>
      <c r="M70" s="43"/>
      <c r="N70" s="43"/>
      <c r="O70" s="43"/>
      <c r="P70" s="43"/>
      <c r="Q70" s="43"/>
      <c r="R70" s="43"/>
      <c r="S70" s="43"/>
      <c r="T70" s="43" t="s">
        <v>70</v>
      </c>
      <c r="V70" s="43"/>
      <c r="W70" s="43"/>
      <c r="X70" s="43"/>
      <c r="Y70" s="43"/>
      <c r="Z70" s="43"/>
      <c r="AA70" s="43"/>
      <c r="AB70" s="43"/>
      <c r="AC70" s="43"/>
      <c r="AD70" s="43"/>
      <c r="AE70" s="43"/>
    </row>
    <row r="71" spans="2:32" s="21" customFormat="1" ht="15" customHeight="1"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4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2:32" s="21" customFormat="1" ht="15" customHeight="1"/>
  </sheetData>
  <mergeCells count="142">
    <mergeCell ref="AH59:AK60"/>
    <mergeCell ref="I61:K62"/>
    <mergeCell ref="L61:S62"/>
    <mergeCell ref="T61:U62"/>
    <mergeCell ref="V61:AC62"/>
    <mergeCell ref="B64:H65"/>
    <mergeCell ref="I64:AF65"/>
    <mergeCell ref="B56:H57"/>
    <mergeCell ref="I56:M57"/>
    <mergeCell ref="N56:AC57"/>
    <mergeCell ref="B59:H62"/>
    <mergeCell ref="I59:K60"/>
    <mergeCell ref="L59:S60"/>
    <mergeCell ref="T59:U60"/>
    <mergeCell ref="V59:AC60"/>
    <mergeCell ref="B51:H54"/>
    <mergeCell ref="I51:J52"/>
    <mergeCell ref="L51:S52"/>
    <mergeCell ref="T51:U52"/>
    <mergeCell ref="V51:AC52"/>
    <mergeCell ref="I53:J54"/>
    <mergeCell ref="L53:S54"/>
    <mergeCell ref="T53:U54"/>
    <mergeCell ref="V53:AC54"/>
    <mergeCell ref="B46:H49"/>
    <mergeCell ref="I46:J47"/>
    <mergeCell ref="L46:S47"/>
    <mergeCell ref="T46:U47"/>
    <mergeCell ref="V46:AC47"/>
    <mergeCell ref="AH46:AK47"/>
    <mergeCell ref="I48:J49"/>
    <mergeCell ref="L48:S49"/>
    <mergeCell ref="T48:U49"/>
    <mergeCell ref="V48:AC49"/>
    <mergeCell ref="B41:H44"/>
    <mergeCell ref="I41:J42"/>
    <mergeCell ref="L41:S42"/>
    <mergeCell ref="T41:U42"/>
    <mergeCell ref="V41:AC42"/>
    <mergeCell ref="AH41:AK42"/>
    <mergeCell ref="I43:J44"/>
    <mergeCell ref="L43:S44"/>
    <mergeCell ref="T43:U44"/>
    <mergeCell ref="V43:AC44"/>
    <mergeCell ref="AB31:AE32"/>
    <mergeCell ref="K34:K35"/>
    <mergeCell ref="L34:O35"/>
    <mergeCell ref="P34:P35"/>
    <mergeCell ref="Q34:T35"/>
    <mergeCell ref="V34:V35"/>
    <mergeCell ref="W34:Z35"/>
    <mergeCell ref="AA34:AA35"/>
    <mergeCell ref="AB34:AE35"/>
    <mergeCell ref="B29:H32"/>
    <mergeCell ref="I29:J30"/>
    <mergeCell ref="K29:K30"/>
    <mergeCell ref="L29:O30"/>
    <mergeCell ref="P29:P30"/>
    <mergeCell ref="Q29:T30"/>
    <mergeCell ref="AF31:AF32"/>
    <mergeCell ref="B34:H39"/>
    <mergeCell ref="I34:J35"/>
    <mergeCell ref="V29:V30"/>
    <mergeCell ref="W29:Z30"/>
    <mergeCell ref="AA29:AA30"/>
    <mergeCell ref="AB29:AE30"/>
    <mergeCell ref="AF29:AF30"/>
    <mergeCell ref="I31:J32"/>
    <mergeCell ref="K31:K32"/>
    <mergeCell ref="L31:O32"/>
    <mergeCell ref="P31:P32"/>
    <mergeCell ref="Q31:T32"/>
    <mergeCell ref="I36:J37"/>
    <mergeCell ref="I38:J39"/>
    <mergeCell ref="V31:V32"/>
    <mergeCell ref="W31:Z32"/>
    <mergeCell ref="AA31:AA32"/>
    <mergeCell ref="B24:H27"/>
    <mergeCell ref="I24:J25"/>
    <mergeCell ref="L24:S25"/>
    <mergeCell ref="T24:U25"/>
    <mergeCell ref="V24:AC25"/>
    <mergeCell ref="I26:J27"/>
    <mergeCell ref="L26:S27"/>
    <mergeCell ref="T26:U27"/>
    <mergeCell ref="V26:AC27"/>
    <mergeCell ref="K18:Q18"/>
    <mergeCell ref="R18:X18"/>
    <mergeCell ref="Y18:AE18"/>
    <mergeCell ref="B19:C20"/>
    <mergeCell ref="E19:J20"/>
    <mergeCell ref="K19:P20"/>
    <mergeCell ref="S19:X20"/>
    <mergeCell ref="Y19:AE20"/>
    <mergeCell ref="B21:C22"/>
    <mergeCell ref="E21:J22"/>
    <mergeCell ref="K21:P22"/>
    <mergeCell ref="S21:X22"/>
    <mergeCell ref="Y21:AE22"/>
    <mergeCell ref="B67:H68"/>
    <mergeCell ref="I67:AF68"/>
    <mergeCell ref="B3:W3"/>
    <mergeCell ref="Y3:AA3"/>
    <mergeCell ref="C5:G5"/>
    <mergeCell ref="H5:P5"/>
    <mergeCell ref="Z5:AB5"/>
    <mergeCell ref="AC5:AF5"/>
    <mergeCell ref="B12:H12"/>
    <mergeCell ref="I12:AF12"/>
    <mergeCell ref="B13:H14"/>
    <mergeCell ref="I13:AF14"/>
    <mergeCell ref="B15:H16"/>
    <mergeCell ref="I15:P16"/>
    <mergeCell ref="Q15:X16"/>
    <mergeCell ref="Y15:AF16"/>
    <mergeCell ref="B7:H8"/>
    <mergeCell ref="I7:AF8"/>
    <mergeCell ref="B9:H9"/>
    <mergeCell ref="I9:S9"/>
    <mergeCell ref="U9:AE9"/>
    <mergeCell ref="B10:H11"/>
    <mergeCell ref="I10:AF11"/>
    <mergeCell ref="D18:J18"/>
    <mergeCell ref="AA38:AA39"/>
    <mergeCell ref="AB38:AE39"/>
    <mergeCell ref="AF38:AF39"/>
    <mergeCell ref="AF34:AF35"/>
    <mergeCell ref="K36:K37"/>
    <mergeCell ref="L36:O37"/>
    <mergeCell ref="P36:P37"/>
    <mergeCell ref="Q36:T37"/>
    <mergeCell ref="V36:V37"/>
    <mergeCell ref="W36:Z37"/>
    <mergeCell ref="AA36:AA37"/>
    <mergeCell ref="AB36:AE37"/>
    <mergeCell ref="AF36:AF37"/>
    <mergeCell ref="K38:K39"/>
    <mergeCell ref="L38:O39"/>
    <mergeCell ref="P38:P39"/>
    <mergeCell ref="Q38:T39"/>
    <mergeCell ref="V38:V39"/>
    <mergeCell ref="W38:Z39"/>
  </mergeCells>
  <phoneticPr fontId="1"/>
  <pageMargins left="0.98425196850393704" right="0.9055118110236221" top="0.39370078740157483" bottom="0.19685039370078741" header="0" footer="0"/>
  <pageSetup paperSize="9" scale="9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Q36"/>
  <sheetViews>
    <sheetView zoomScale="145" zoomScaleNormal="145" workbookViewId="0">
      <selection activeCell="C3" sqref="C3"/>
    </sheetView>
  </sheetViews>
  <sheetFormatPr defaultColWidth="9" defaultRowHeight="14.4"/>
  <cols>
    <col min="1" max="1" width="5.6640625" style="4" customWidth="1"/>
    <col min="2" max="2" width="16.109375" style="4" bestFit="1" customWidth="1"/>
    <col min="3" max="3" width="28.6640625" style="4" customWidth="1"/>
    <col min="4" max="4" width="16.88671875" style="11" customWidth="1"/>
    <col min="5" max="5" width="9" style="4"/>
    <col min="6" max="6" width="8.21875" style="4" customWidth="1"/>
    <col min="7" max="7" width="17.77734375" style="7" customWidth="1"/>
    <col min="8" max="9" width="9" style="4"/>
    <col min="10" max="10" width="9.21875" style="4" bestFit="1" customWidth="1"/>
    <col min="11" max="16384" width="9" style="4"/>
  </cols>
  <sheetData>
    <row r="1" spans="1:10">
      <c r="A1" s="3" t="s">
        <v>49</v>
      </c>
      <c r="B1" s="3"/>
      <c r="C1" s="3"/>
      <c r="F1" s="3" t="s">
        <v>71</v>
      </c>
      <c r="G1" s="3"/>
    </row>
    <row r="2" spans="1:10">
      <c r="B2" s="4" t="s">
        <v>24</v>
      </c>
      <c r="C2" s="4" t="s">
        <v>75</v>
      </c>
      <c r="F2" s="4" t="s">
        <v>73</v>
      </c>
    </row>
    <row r="3" spans="1:10">
      <c r="B3" s="4" t="s">
        <v>22</v>
      </c>
      <c r="C3" s="4" t="s">
        <v>59</v>
      </c>
      <c r="D3" s="11" t="s">
        <v>55</v>
      </c>
    </row>
    <row r="4" spans="1:10">
      <c r="B4" s="4" t="s">
        <v>29</v>
      </c>
      <c r="C4" s="5">
        <v>44545</v>
      </c>
      <c r="F4" s="4" t="s">
        <v>50</v>
      </c>
      <c r="G4" s="83">
        <v>0.97222222222222221</v>
      </c>
    </row>
    <row r="5" spans="1:10">
      <c r="B5" s="4" t="s">
        <v>30</v>
      </c>
      <c r="C5" s="5">
        <v>44546</v>
      </c>
      <c r="F5" s="4" t="s">
        <v>51</v>
      </c>
      <c r="G5" s="83">
        <v>0.97916666666666663</v>
      </c>
    </row>
    <row r="6" spans="1:10">
      <c r="B6" s="4" t="s">
        <v>23</v>
      </c>
      <c r="C6" s="4" t="s">
        <v>76</v>
      </c>
      <c r="G6" s="4"/>
    </row>
    <row r="7" spans="1:10">
      <c r="B7" s="4" t="s">
        <v>36</v>
      </c>
      <c r="C7" s="4" t="s">
        <v>77</v>
      </c>
      <c r="D7" s="11" t="s">
        <v>55</v>
      </c>
      <c r="F7" s="4" t="s">
        <v>52</v>
      </c>
      <c r="G7" s="83">
        <v>0.84027777777777779</v>
      </c>
      <c r="J7" s="53"/>
    </row>
    <row r="8" spans="1:10">
      <c r="B8" s="4" t="s">
        <v>26</v>
      </c>
      <c r="C8" s="4" t="s">
        <v>40</v>
      </c>
      <c r="D8" s="11" t="s">
        <v>55</v>
      </c>
      <c r="F8" s="4" t="s">
        <v>53</v>
      </c>
      <c r="G8" s="83">
        <v>0.84722222222222221</v>
      </c>
    </row>
    <row r="9" spans="1:10">
      <c r="B9" s="4" t="s">
        <v>25</v>
      </c>
      <c r="C9" s="4" t="s">
        <v>78</v>
      </c>
    </row>
    <row r="10" spans="1:10">
      <c r="B10" s="4" t="s">
        <v>31</v>
      </c>
      <c r="C10" s="4" t="s">
        <v>79</v>
      </c>
    </row>
    <row r="11" spans="1:10">
      <c r="B11" s="4" t="s">
        <v>32</v>
      </c>
      <c r="C11" s="4" t="s">
        <v>80</v>
      </c>
    </row>
    <row r="12" spans="1:10">
      <c r="B12" s="4" t="s">
        <v>33</v>
      </c>
      <c r="C12" s="4" t="s">
        <v>81</v>
      </c>
    </row>
    <row r="14" spans="1:10">
      <c r="A14" s="18" t="s">
        <v>44</v>
      </c>
      <c r="B14" s="18"/>
      <c r="C14" s="18"/>
    </row>
    <row r="15" spans="1:10">
      <c r="B15" s="4" t="s">
        <v>34</v>
      </c>
      <c r="C15" s="50">
        <v>44545.833333333336</v>
      </c>
      <c r="D15" s="12"/>
      <c r="E15" s="52" t="s">
        <v>67</v>
      </c>
    </row>
    <row r="16" spans="1:10">
      <c r="B16" s="4" t="s">
        <v>35</v>
      </c>
      <c r="C16" s="50">
        <v>44545.979166666664</v>
      </c>
      <c r="D16" s="12"/>
      <c r="E16" s="52" t="s">
        <v>67</v>
      </c>
      <c r="F16" s="7"/>
    </row>
    <row r="17" spans="1:43">
      <c r="B17" s="4" t="s">
        <v>20</v>
      </c>
      <c r="C17" s="50">
        <v>44545.989583333336</v>
      </c>
      <c r="D17" s="12" t="s">
        <v>54</v>
      </c>
      <c r="E17" s="52" t="s">
        <v>67</v>
      </c>
      <c r="F17" s="7"/>
    </row>
    <row r="18" spans="1:43">
      <c r="B18" s="4" t="s">
        <v>37</v>
      </c>
      <c r="C18" s="50">
        <v>44546.006944444445</v>
      </c>
      <c r="D18" s="12" t="s">
        <v>54</v>
      </c>
      <c r="E18" s="52" t="s">
        <v>67</v>
      </c>
      <c r="F18" s="7"/>
    </row>
    <row r="19" spans="1:43">
      <c r="B19" s="4" t="s">
        <v>39</v>
      </c>
      <c r="C19" s="50">
        <v>44546.15625</v>
      </c>
      <c r="D19" s="12" t="s">
        <v>54</v>
      </c>
      <c r="E19" s="52" t="s">
        <v>67</v>
      </c>
      <c r="F19" s="7"/>
    </row>
    <row r="20" spans="1:43">
      <c r="B20" s="4" t="s">
        <v>21</v>
      </c>
      <c r="C20" s="50">
        <v>44546.173611111109</v>
      </c>
      <c r="D20" s="12" t="s">
        <v>54</v>
      </c>
      <c r="E20" s="52" t="s">
        <v>67</v>
      </c>
      <c r="F20" s="7"/>
    </row>
    <row r="21" spans="1:43">
      <c r="B21" s="4" t="s">
        <v>46</v>
      </c>
      <c r="C21" s="51">
        <v>44546.083333333336</v>
      </c>
      <c r="D21" s="12"/>
      <c r="E21" s="52" t="s">
        <v>68</v>
      </c>
      <c r="F21" s="7"/>
      <c r="AQ21" s="8"/>
    </row>
    <row r="22" spans="1:43">
      <c r="B22" s="4" t="s">
        <v>47</v>
      </c>
      <c r="C22" s="51">
        <v>0.11458333333333333</v>
      </c>
      <c r="D22" s="12"/>
      <c r="E22" s="52" t="s">
        <v>68</v>
      </c>
      <c r="F22" s="7"/>
    </row>
    <row r="23" spans="1:43">
      <c r="B23" s="7"/>
      <c r="C23" s="7"/>
      <c r="D23" s="12"/>
      <c r="E23" s="52" t="s">
        <v>68</v>
      </c>
      <c r="F23" s="7"/>
    </row>
    <row r="24" spans="1:43">
      <c r="A24" s="18" t="s">
        <v>45</v>
      </c>
      <c r="B24" s="18"/>
      <c r="C24" s="18"/>
      <c r="D24" s="12"/>
      <c r="E24" s="52"/>
    </row>
    <row r="25" spans="1:43">
      <c r="B25" s="4" t="s">
        <v>34</v>
      </c>
      <c r="C25" s="82">
        <v>44546.666666666664</v>
      </c>
      <c r="D25" s="12"/>
      <c r="E25" s="52" t="s">
        <v>67</v>
      </c>
    </row>
    <row r="26" spans="1:43">
      <c r="B26" s="4" t="s">
        <v>35</v>
      </c>
      <c r="C26" s="82">
        <v>44546.833333333336</v>
      </c>
      <c r="D26" s="12"/>
      <c r="E26" s="52" t="s">
        <v>67</v>
      </c>
      <c r="F26" s="7"/>
    </row>
    <row r="27" spans="1:43">
      <c r="B27" s="4" t="s">
        <v>20</v>
      </c>
      <c r="C27" s="82">
        <v>44546.854166666664</v>
      </c>
      <c r="D27" s="12" t="s">
        <v>54</v>
      </c>
      <c r="E27" s="52" t="s">
        <v>67</v>
      </c>
      <c r="F27" s="7"/>
    </row>
    <row r="28" spans="1:43">
      <c r="B28" s="4" t="s">
        <v>27</v>
      </c>
      <c r="C28" s="82">
        <v>44546.868055555555</v>
      </c>
      <c r="D28" s="12" t="s">
        <v>54</v>
      </c>
      <c r="E28" s="52" t="s">
        <v>67</v>
      </c>
      <c r="F28" s="7"/>
    </row>
    <row r="29" spans="1:43">
      <c r="B29" s="4" t="s">
        <v>28</v>
      </c>
      <c r="C29" s="82">
        <v>44546.909722222219</v>
      </c>
      <c r="D29" s="12" t="s">
        <v>54</v>
      </c>
      <c r="E29" s="52" t="s">
        <v>67</v>
      </c>
      <c r="F29" s="7"/>
    </row>
    <row r="30" spans="1:43">
      <c r="B30" s="4" t="s">
        <v>21</v>
      </c>
      <c r="C30" s="82">
        <v>44546.927083333336</v>
      </c>
      <c r="D30" s="12" t="s">
        <v>54</v>
      </c>
      <c r="E30" s="52" t="s">
        <v>67</v>
      </c>
      <c r="F30" s="7"/>
    </row>
    <row r="31" spans="1:43">
      <c r="B31" s="4" t="s">
        <v>46</v>
      </c>
      <c r="C31" s="51"/>
      <c r="D31" s="12"/>
      <c r="E31" s="52" t="s">
        <v>68</v>
      </c>
      <c r="F31" s="7"/>
    </row>
    <row r="32" spans="1:43">
      <c r="B32" s="4" t="s">
        <v>47</v>
      </c>
      <c r="C32" s="51"/>
      <c r="D32" s="12"/>
      <c r="E32" s="52" t="s">
        <v>68</v>
      </c>
      <c r="F32" s="7"/>
    </row>
    <row r="33" spans="1:6">
      <c r="B33" s="7"/>
      <c r="C33" s="50"/>
      <c r="D33" s="12"/>
      <c r="E33" s="52" t="s">
        <v>68</v>
      </c>
      <c r="F33" s="7"/>
    </row>
    <row r="34" spans="1:6">
      <c r="A34" s="18" t="s">
        <v>48</v>
      </c>
      <c r="B34" s="18"/>
      <c r="C34" s="18"/>
      <c r="D34" s="12"/>
      <c r="E34" s="52"/>
    </row>
    <row r="35" spans="1:6">
      <c r="B35" s="4" t="s">
        <v>83</v>
      </c>
      <c r="C35" s="50">
        <v>44546.15625</v>
      </c>
      <c r="E35" s="52" t="s">
        <v>67</v>
      </c>
    </row>
    <row r="36" spans="1:6">
      <c r="B36" s="4" t="s">
        <v>82</v>
      </c>
      <c r="C36" s="50">
        <v>44546.173611111109</v>
      </c>
    </row>
  </sheetData>
  <phoneticPr fontId="1"/>
  <dataValidations count="3">
    <dataValidation type="list" allowBlank="1" showInputMessage="1" showErrorMessage="1" sqref="C7">
      <formula1>"委託,貸付"</formula1>
    </dataValidation>
    <dataValidation type="list" allowBlank="1" showInputMessage="1" showErrorMessage="1" sqref="C8">
      <formula1>"有,無"</formula1>
    </dataValidation>
    <dataValidation type="list" allowBlank="1" showInputMessage="1" showErrorMessage="1" sqref="C3">
      <formula1>"待機のみ,車道除雪,歩道除雪,凍結防止剤散布"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D67" sqref="D67"/>
    </sheetView>
  </sheetViews>
  <sheetFormatPr defaultRowHeight="13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2:AP72"/>
  <sheetViews>
    <sheetView tabSelected="1" view="pageBreakPreview" zoomScale="130" zoomScaleNormal="100" zoomScaleSheetLayoutView="130" workbookViewId="0">
      <selection activeCell="AJ12" sqref="AJ12"/>
    </sheetView>
  </sheetViews>
  <sheetFormatPr defaultColWidth="2.6640625" defaultRowHeight="15" customHeight="1"/>
  <cols>
    <col min="1" max="10" width="2.6640625" style="19"/>
    <col min="11" max="11" width="2.77734375" style="19" customWidth="1"/>
    <col min="12" max="30" width="2.6640625" style="19"/>
    <col min="31" max="31" width="2.88671875" style="19" customWidth="1"/>
    <col min="32" max="34" width="2.6640625" style="19"/>
    <col min="35" max="35" width="6.77734375" style="19" bestFit="1" customWidth="1"/>
    <col min="36" max="36" width="4.44140625" style="19" bestFit="1" customWidth="1"/>
    <col min="37" max="16384" width="2.6640625" style="19"/>
  </cols>
  <sheetData>
    <row r="2" spans="2:32" ht="15" customHeight="1">
      <c r="B2" s="19" t="s">
        <v>16</v>
      </c>
      <c r="AD2" s="20"/>
      <c r="AE2" s="20"/>
    </row>
    <row r="3" spans="2:32" s="45" customFormat="1" ht="15" customHeight="1">
      <c r="B3" s="103" t="s">
        <v>43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80" t="s">
        <v>41</v>
      </c>
      <c r="Y3" s="103" t="str">
        <f>IF(入力シート!C7="","",入力シート!C7)</f>
        <v/>
      </c>
      <c r="Z3" s="103"/>
      <c r="AA3" s="103"/>
      <c r="AB3" s="80" t="s">
        <v>42</v>
      </c>
      <c r="AF3" s="2"/>
    </row>
    <row r="5" spans="2:32" s="21" customFormat="1" ht="15" customHeight="1">
      <c r="C5" s="104" t="s">
        <v>0</v>
      </c>
      <c r="D5" s="104"/>
      <c r="E5" s="104"/>
      <c r="F5" s="104"/>
      <c r="G5" s="104"/>
      <c r="H5" s="105" t="str">
        <f>IF(入力シート!C2="","",入力シート!C2)</f>
        <v/>
      </c>
      <c r="I5" s="105"/>
      <c r="J5" s="105"/>
      <c r="K5" s="105"/>
      <c r="L5" s="105"/>
      <c r="M5" s="105"/>
      <c r="N5" s="105"/>
      <c r="O5" s="105"/>
      <c r="P5" s="105"/>
      <c r="Z5" s="106" t="s">
        <v>62</v>
      </c>
      <c r="AA5" s="89"/>
      <c r="AB5" s="107"/>
      <c r="AC5" s="106" t="str">
        <f>IF(I7="待機のみ","",IF(入力シート!C8="","",入力シート!C8))</f>
        <v/>
      </c>
      <c r="AD5" s="89"/>
      <c r="AE5" s="89"/>
      <c r="AF5" s="107"/>
    </row>
    <row r="6" spans="2:32" s="21" customFormat="1" ht="6.75" customHeight="1" thickBot="1"/>
    <row r="7" spans="2:32" s="1" customFormat="1" ht="10.8">
      <c r="B7" s="114" t="s">
        <v>1</v>
      </c>
      <c r="C7" s="115"/>
      <c r="D7" s="115"/>
      <c r="E7" s="115"/>
      <c r="F7" s="115"/>
      <c r="G7" s="115"/>
      <c r="H7" s="116"/>
      <c r="I7" s="115" t="str">
        <f>IF(入力シート!C3="","",入力シート!C3)</f>
        <v/>
      </c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8"/>
    </row>
    <row r="8" spans="2:32" s="1" customFormat="1" ht="10.8">
      <c r="B8" s="108"/>
      <c r="C8" s="109"/>
      <c r="D8" s="109"/>
      <c r="E8" s="109"/>
      <c r="F8" s="109"/>
      <c r="G8" s="109"/>
      <c r="H8" s="117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10"/>
    </row>
    <row r="9" spans="2:32" s="1" customFormat="1" ht="10.8">
      <c r="B9" s="108" t="s">
        <v>2</v>
      </c>
      <c r="C9" s="109"/>
      <c r="D9" s="109"/>
      <c r="E9" s="109"/>
      <c r="F9" s="109"/>
      <c r="G9" s="109"/>
      <c r="H9" s="109"/>
      <c r="I9" s="119" t="str">
        <f>IF(入力シート!C4="","",入力シート!C4)</f>
        <v/>
      </c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0" t="s">
        <v>17</v>
      </c>
      <c r="U9" s="120" t="str">
        <f>IF(入力シート!C5="","",入力シート!C5)</f>
        <v/>
      </c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9"/>
    </row>
    <row r="10" spans="2:32" s="1" customFormat="1" ht="10.8">
      <c r="B10" s="108" t="s">
        <v>3</v>
      </c>
      <c r="C10" s="109"/>
      <c r="D10" s="109"/>
      <c r="E10" s="109"/>
      <c r="F10" s="109"/>
      <c r="G10" s="109"/>
      <c r="H10" s="109"/>
      <c r="I10" s="109" t="str">
        <f>IF(I7="待機のみ","",IF(入力シート!C6="","",入力シート!C6))</f>
        <v/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10"/>
    </row>
    <row r="11" spans="2:32" s="1" customFormat="1" ht="10.8">
      <c r="B11" s="108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10"/>
    </row>
    <row r="12" spans="2:32" s="1" customFormat="1" ht="10.8">
      <c r="B12" s="108" t="s">
        <v>4</v>
      </c>
      <c r="C12" s="109"/>
      <c r="D12" s="109"/>
      <c r="E12" s="109"/>
      <c r="F12" s="109"/>
      <c r="G12" s="109"/>
      <c r="H12" s="109"/>
      <c r="I12" s="109" t="s">
        <v>5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10"/>
    </row>
    <row r="13" spans="2:32" s="1" customFormat="1" ht="10.8">
      <c r="B13" s="108" t="s">
        <v>6</v>
      </c>
      <c r="C13" s="109"/>
      <c r="D13" s="109"/>
      <c r="E13" s="109"/>
      <c r="F13" s="109"/>
      <c r="G13" s="109"/>
      <c r="H13" s="109"/>
      <c r="I13" s="109" t="str">
        <f>IF(I7="待機のみ","",IF(入力シート!C9="","",入力シート!C9))</f>
        <v/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10"/>
    </row>
    <row r="14" spans="2:32" s="1" customFormat="1" ht="10.8">
      <c r="B14" s="108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10"/>
    </row>
    <row r="15" spans="2:32" s="1" customFormat="1" ht="10.8">
      <c r="B15" s="108" t="s">
        <v>7</v>
      </c>
      <c r="C15" s="109"/>
      <c r="D15" s="109"/>
      <c r="E15" s="109"/>
      <c r="F15" s="109"/>
      <c r="G15" s="109"/>
      <c r="H15" s="109"/>
      <c r="I15" s="109" t="str">
        <f>IF(I7="待機のみ","",IF(入力シート!C10="","",入力シート!C10))</f>
        <v/>
      </c>
      <c r="J15" s="109"/>
      <c r="K15" s="109"/>
      <c r="L15" s="109"/>
      <c r="M15" s="109"/>
      <c r="N15" s="109"/>
      <c r="O15" s="109"/>
      <c r="P15" s="109"/>
      <c r="Q15" s="109" t="str">
        <f>IF(I7="待機のみ","",IF(入力シート!C11="","",入力シート!C11))</f>
        <v/>
      </c>
      <c r="R15" s="109"/>
      <c r="S15" s="109"/>
      <c r="T15" s="109"/>
      <c r="U15" s="109"/>
      <c r="V15" s="109"/>
      <c r="W15" s="109"/>
      <c r="X15" s="109"/>
      <c r="Y15" s="109" t="str">
        <f>IF(I7="待機のみ","",IF(入力シート!C12="","",入力シート!C12))</f>
        <v/>
      </c>
      <c r="Z15" s="109"/>
      <c r="AA15" s="109"/>
      <c r="AB15" s="109"/>
      <c r="AC15" s="109"/>
      <c r="AD15" s="109"/>
      <c r="AE15" s="109"/>
      <c r="AF15" s="110"/>
    </row>
    <row r="16" spans="2:32" s="1" customFormat="1" ht="11.4" thickBot="1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3"/>
    </row>
    <row r="17" spans="2:42" s="21" customFormat="1" ht="5.25" customHeight="1" thickBot="1"/>
    <row r="18" spans="2:42" s="21" customFormat="1" ht="12">
      <c r="B18" s="67"/>
      <c r="C18" s="68"/>
      <c r="D18" s="121" t="s">
        <v>20</v>
      </c>
      <c r="E18" s="92"/>
      <c r="F18" s="92"/>
      <c r="G18" s="92"/>
      <c r="H18" s="92"/>
      <c r="I18" s="92"/>
      <c r="J18" s="93"/>
      <c r="K18" s="121" t="s">
        <v>37</v>
      </c>
      <c r="L18" s="92"/>
      <c r="M18" s="92"/>
      <c r="N18" s="92"/>
      <c r="O18" s="92"/>
      <c r="P18" s="92"/>
      <c r="Q18" s="93"/>
      <c r="R18" s="121" t="s">
        <v>38</v>
      </c>
      <c r="S18" s="92"/>
      <c r="T18" s="92"/>
      <c r="U18" s="92"/>
      <c r="V18" s="92"/>
      <c r="W18" s="92"/>
      <c r="X18" s="93"/>
      <c r="Y18" s="121" t="s">
        <v>21</v>
      </c>
      <c r="Z18" s="92"/>
      <c r="AA18" s="92"/>
      <c r="AB18" s="92"/>
      <c r="AC18" s="92"/>
      <c r="AD18" s="92"/>
      <c r="AE18" s="92"/>
      <c r="AF18" s="81"/>
    </row>
    <row r="19" spans="2:42" s="21" customFormat="1" ht="12">
      <c r="B19" s="122" t="s">
        <v>8</v>
      </c>
      <c r="C19" s="123"/>
      <c r="D19" s="74"/>
      <c r="E19" s="126" t="str">
        <f>IF(I7="待機のみ","",IF(入力シート!C17="","",入力シート!C17))</f>
        <v/>
      </c>
      <c r="F19" s="126"/>
      <c r="G19" s="126"/>
      <c r="H19" s="126"/>
      <c r="I19" s="126"/>
      <c r="J19" s="127"/>
      <c r="K19" s="130" t="str">
        <f>IF(I7="待機のみ","",IF(入力シート!C18="","",入力シート!C18))</f>
        <v/>
      </c>
      <c r="L19" s="131"/>
      <c r="M19" s="131"/>
      <c r="N19" s="131"/>
      <c r="O19" s="131"/>
      <c r="P19" s="131"/>
      <c r="Q19" s="54"/>
      <c r="R19" s="74"/>
      <c r="S19" s="126" t="str">
        <f>IF(I7="待機のみ","",IF(入力シート!C19="","",入力シート!C19))</f>
        <v/>
      </c>
      <c r="T19" s="126"/>
      <c r="U19" s="126"/>
      <c r="V19" s="126"/>
      <c r="W19" s="126"/>
      <c r="X19" s="127"/>
      <c r="Y19" s="134" t="str">
        <f>IF(I7="待機のみ","",IF(入力シート!C20="","",入力シート!C20))</f>
        <v/>
      </c>
      <c r="Z19" s="126"/>
      <c r="AA19" s="126"/>
      <c r="AB19" s="126"/>
      <c r="AC19" s="126"/>
      <c r="AD19" s="126"/>
      <c r="AE19" s="126"/>
      <c r="AF19" s="55"/>
      <c r="AI19" s="27"/>
      <c r="AJ19" s="28"/>
    </row>
    <row r="20" spans="2:42" s="21" customFormat="1" ht="12">
      <c r="B20" s="124"/>
      <c r="C20" s="125"/>
      <c r="D20" s="73"/>
      <c r="E20" s="128"/>
      <c r="F20" s="128"/>
      <c r="G20" s="128"/>
      <c r="H20" s="128"/>
      <c r="I20" s="128"/>
      <c r="J20" s="129"/>
      <c r="K20" s="132"/>
      <c r="L20" s="133"/>
      <c r="M20" s="133"/>
      <c r="N20" s="133"/>
      <c r="O20" s="133"/>
      <c r="P20" s="133"/>
      <c r="Q20" s="14" t="str">
        <f>IF(K19="","",IF(K19-E19+IF(E19&gt;=K19,1)&gt;TIME(1,0,0),"●",""))</f>
        <v/>
      </c>
      <c r="R20" s="73"/>
      <c r="S20" s="128"/>
      <c r="T20" s="128"/>
      <c r="U20" s="128"/>
      <c r="V20" s="128"/>
      <c r="W20" s="128"/>
      <c r="X20" s="129"/>
      <c r="Y20" s="135"/>
      <c r="Z20" s="128"/>
      <c r="AA20" s="128"/>
      <c r="AB20" s="128"/>
      <c r="AC20" s="128"/>
      <c r="AD20" s="128"/>
      <c r="AE20" s="128"/>
      <c r="AF20" s="15" t="str">
        <f>IF(Y19="","",IF(Y19-S19+IF(S19&gt;=Y19,1)&gt;TIME(1,0,0),"●",""))</f>
        <v/>
      </c>
    </row>
    <row r="21" spans="2:42" s="21" customFormat="1" ht="12">
      <c r="B21" s="136" t="s">
        <v>9</v>
      </c>
      <c r="C21" s="137"/>
      <c r="D21" s="74"/>
      <c r="E21" s="126" t="str">
        <f>IF(I7="待機のみ","",IF(入力シート!C27="","",入力シート!C27))</f>
        <v/>
      </c>
      <c r="F21" s="126"/>
      <c r="G21" s="126"/>
      <c r="H21" s="126"/>
      <c r="I21" s="126"/>
      <c r="J21" s="127"/>
      <c r="K21" s="130" t="str">
        <f>IF(I7="待機のみ","",IF(入力シート!C28="","",入力シート!C28))</f>
        <v/>
      </c>
      <c r="L21" s="131"/>
      <c r="M21" s="131"/>
      <c r="N21" s="131"/>
      <c r="O21" s="131"/>
      <c r="P21" s="131"/>
      <c r="Q21" s="54"/>
      <c r="R21" s="74"/>
      <c r="S21" s="126" t="str">
        <f>IF(I7="待機のみ","",IF(入力シート!C29="","",入力シート!C29))</f>
        <v/>
      </c>
      <c r="T21" s="126"/>
      <c r="U21" s="126"/>
      <c r="V21" s="126"/>
      <c r="W21" s="126"/>
      <c r="X21" s="127"/>
      <c r="Y21" s="134" t="str">
        <f>IF(I7="待機のみ","",IF(入力シート!C30="","",入力シート!C30))</f>
        <v/>
      </c>
      <c r="Z21" s="126"/>
      <c r="AA21" s="126"/>
      <c r="AB21" s="126"/>
      <c r="AC21" s="126"/>
      <c r="AD21" s="126"/>
      <c r="AE21" s="126"/>
      <c r="AF21" s="56"/>
      <c r="AJ21" s="28"/>
    </row>
    <row r="22" spans="2:42" s="21" customFormat="1" ht="12.6" thickBot="1">
      <c r="B22" s="138"/>
      <c r="C22" s="139"/>
      <c r="D22" s="69"/>
      <c r="E22" s="140"/>
      <c r="F22" s="140"/>
      <c r="G22" s="140"/>
      <c r="H22" s="140"/>
      <c r="I22" s="140"/>
      <c r="J22" s="141"/>
      <c r="K22" s="142"/>
      <c r="L22" s="143"/>
      <c r="M22" s="143"/>
      <c r="N22" s="143"/>
      <c r="O22" s="143"/>
      <c r="P22" s="143"/>
      <c r="Q22" s="17" t="str">
        <f>IF(K21="","",IF(K21-E21+IF(E21&gt;=K21,1)&gt;TIME(1,0,0),"●",""))</f>
        <v/>
      </c>
      <c r="R22" s="69"/>
      <c r="S22" s="140"/>
      <c r="T22" s="140"/>
      <c r="U22" s="140"/>
      <c r="V22" s="140"/>
      <c r="W22" s="140"/>
      <c r="X22" s="141"/>
      <c r="Y22" s="144"/>
      <c r="Z22" s="140"/>
      <c r="AA22" s="140"/>
      <c r="AB22" s="140"/>
      <c r="AC22" s="140"/>
      <c r="AD22" s="140"/>
      <c r="AE22" s="140"/>
      <c r="AF22" s="16" t="str">
        <f>IF(Y21="","",IF(Y21-S21+IF(S21&gt;=Y21,1)&gt;TIME(1,0,0),"●",""))</f>
        <v/>
      </c>
      <c r="AI22" s="27"/>
    </row>
    <row r="23" spans="2:42" s="21" customFormat="1" ht="15" customHeight="1" thickBot="1">
      <c r="B23" s="62"/>
      <c r="C23" s="62"/>
      <c r="D23" s="62"/>
      <c r="E23" s="62"/>
      <c r="F23" s="62"/>
      <c r="G23" s="62"/>
      <c r="H23" s="62"/>
      <c r="I23" s="79"/>
      <c r="J23" s="79"/>
      <c r="K23" s="79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P23" s="35"/>
    </row>
    <row r="24" spans="2:42" s="21" customFormat="1" ht="12.75" customHeight="1">
      <c r="B24" s="91" t="s">
        <v>15</v>
      </c>
      <c r="C24" s="92"/>
      <c r="D24" s="92"/>
      <c r="E24" s="92"/>
      <c r="F24" s="92"/>
      <c r="G24" s="92"/>
      <c r="H24" s="93"/>
      <c r="I24" s="121" t="s">
        <v>8</v>
      </c>
      <c r="J24" s="92"/>
      <c r="K24" s="70"/>
      <c r="L24" s="150" t="str">
        <f>IF(入力シート!C15="","",入力シート!C15)</f>
        <v/>
      </c>
      <c r="M24" s="150"/>
      <c r="N24" s="150"/>
      <c r="O24" s="150"/>
      <c r="P24" s="150"/>
      <c r="Q24" s="150"/>
      <c r="R24" s="150"/>
      <c r="S24" s="150"/>
      <c r="T24" s="92" t="s">
        <v>17</v>
      </c>
      <c r="U24" s="92"/>
      <c r="V24" s="150" t="str">
        <f>IF(I7="","",IF(入力シート!C16="","",IF(入力シート!C16="","",IF(I7="待機のみ",入力シート!C16,入力シート!C17-TIME(1,0,0)))))</f>
        <v/>
      </c>
      <c r="W24" s="150"/>
      <c r="X24" s="150"/>
      <c r="Y24" s="150"/>
      <c r="Z24" s="150"/>
      <c r="AA24" s="150"/>
      <c r="AB24" s="150"/>
      <c r="AC24" s="150"/>
      <c r="AD24" s="68"/>
      <c r="AE24" s="68"/>
      <c r="AF24" s="77"/>
    </row>
    <row r="25" spans="2:42" s="21" customFormat="1" ht="12.75" customHeight="1">
      <c r="B25" s="145"/>
      <c r="C25" s="146"/>
      <c r="D25" s="146"/>
      <c r="E25" s="146"/>
      <c r="F25" s="146"/>
      <c r="G25" s="146"/>
      <c r="H25" s="147"/>
      <c r="I25" s="148"/>
      <c r="J25" s="149"/>
      <c r="K25" s="71"/>
      <c r="L25" s="128"/>
      <c r="M25" s="128"/>
      <c r="N25" s="128"/>
      <c r="O25" s="128"/>
      <c r="P25" s="128"/>
      <c r="Q25" s="128"/>
      <c r="R25" s="128"/>
      <c r="S25" s="128"/>
      <c r="T25" s="146"/>
      <c r="U25" s="146"/>
      <c r="V25" s="128"/>
      <c r="W25" s="128"/>
      <c r="X25" s="128"/>
      <c r="Y25" s="128"/>
      <c r="Z25" s="128"/>
      <c r="AA25" s="128"/>
      <c r="AB25" s="128"/>
      <c r="AC25" s="128"/>
      <c r="AD25" s="62"/>
      <c r="AE25" s="72"/>
      <c r="AF25" s="78"/>
    </row>
    <row r="26" spans="2:42" s="21" customFormat="1" ht="12.75" customHeight="1">
      <c r="B26" s="145"/>
      <c r="C26" s="146"/>
      <c r="D26" s="146"/>
      <c r="E26" s="146"/>
      <c r="F26" s="146"/>
      <c r="G26" s="146"/>
      <c r="H26" s="147"/>
      <c r="I26" s="151" t="s">
        <v>9</v>
      </c>
      <c r="J26" s="152"/>
      <c r="K26" s="63"/>
      <c r="L26" s="126" t="str">
        <f>IF(入力シート!C25="","",入力シート!C25)</f>
        <v/>
      </c>
      <c r="M26" s="126"/>
      <c r="N26" s="126"/>
      <c r="O26" s="126"/>
      <c r="P26" s="126"/>
      <c r="Q26" s="126"/>
      <c r="R26" s="126"/>
      <c r="S26" s="126"/>
      <c r="T26" s="152" t="s">
        <v>17</v>
      </c>
      <c r="U26" s="152"/>
      <c r="V26" s="126" t="str">
        <f>IF(I7="","",IF(入力シート!C26="","",IF(入力シート!C26="","",IF(I7="待機のみ",入力シート!C26,入力シート!C27-TIME(1,0,0)))))</f>
        <v/>
      </c>
      <c r="W26" s="126"/>
      <c r="X26" s="126"/>
      <c r="Y26" s="126"/>
      <c r="Z26" s="126"/>
      <c r="AA26" s="126"/>
      <c r="AB26" s="126"/>
      <c r="AC26" s="126"/>
      <c r="AD26" s="65"/>
      <c r="AE26" s="65"/>
      <c r="AF26" s="75"/>
    </row>
    <row r="27" spans="2:42" s="21" customFormat="1" ht="12.75" customHeight="1" thickBot="1">
      <c r="B27" s="94"/>
      <c r="C27" s="95"/>
      <c r="D27" s="95"/>
      <c r="E27" s="95"/>
      <c r="F27" s="95"/>
      <c r="G27" s="95"/>
      <c r="H27" s="96"/>
      <c r="I27" s="153"/>
      <c r="J27" s="95"/>
      <c r="K27" s="64"/>
      <c r="L27" s="140"/>
      <c r="M27" s="140"/>
      <c r="N27" s="140"/>
      <c r="O27" s="140"/>
      <c r="P27" s="140"/>
      <c r="Q27" s="140"/>
      <c r="R27" s="140"/>
      <c r="S27" s="140"/>
      <c r="T27" s="95"/>
      <c r="U27" s="95"/>
      <c r="V27" s="140"/>
      <c r="W27" s="140"/>
      <c r="X27" s="140"/>
      <c r="Y27" s="140"/>
      <c r="Z27" s="140"/>
      <c r="AA27" s="140"/>
      <c r="AB27" s="140"/>
      <c r="AC27" s="140"/>
      <c r="AD27" s="66"/>
      <c r="AE27" s="66"/>
      <c r="AF27" s="76"/>
    </row>
    <row r="28" spans="2:42" s="21" customFormat="1" ht="12.75" customHeight="1" thickBot="1">
      <c r="B28" s="40"/>
      <c r="C28" s="40"/>
      <c r="D28" s="40"/>
      <c r="E28" s="40"/>
      <c r="F28" s="40"/>
      <c r="G28" s="40"/>
      <c r="H28" s="40"/>
      <c r="I28" s="41"/>
      <c r="J28" s="41"/>
      <c r="K28" s="41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K28" s="42"/>
    </row>
    <row r="29" spans="2:42" s="21" customFormat="1" ht="12.75" customHeight="1">
      <c r="B29" s="154" t="s">
        <v>63</v>
      </c>
      <c r="C29" s="92"/>
      <c r="D29" s="92"/>
      <c r="E29" s="92"/>
      <c r="F29" s="92"/>
      <c r="G29" s="92"/>
      <c r="H29" s="93"/>
      <c r="I29" s="121" t="s">
        <v>8</v>
      </c>
      <c r="J29" s="92"/>
      <c r="K29" s="155" t="s">
        <v>57</v>
      </c>
      <c r="L29" s="156" t="str">
        <f>IF(I7="待機のみ","",IF(V24="","",V24-TIME(0,30,0)))</f>
        <v/>
      </c>
      <c r="M29" s="155"/>
      <c r="N29" s="155"/>
      <c r="O29" s="155"/>
      <c r="P29" s="156" t="s">
        <v>17</v>
      </c>
      <c r="Q29" s="150" t="str">
        <f>IF(I7="待機のみ","",IF(V24="","",V24))</f>
        <v/>
      </c>
      <c r="R29" s="150"/>
      <c r="S29" s="150"/>
      <c r="T29" s="150"/>
      <c r="U29" s="68"/>
      <c r="V29" s="156" t="s">
        <v>58</v>
      </c>
      <c r="W29" s="156" t="str">
        <f>IF(I7="待機のみ","",IF(Y19="","",Y19))</f>
        <v/>
      </c>
      <c r="X29" s="155"/>
      <c r="Y29" s="155"/>
      <c r="Z29" s="155"/>
      <c r="AA29" s="156" t="s">
        <v>17</v>
      </c>
      <c r="AB29" s="150" t="str">
        <f>IF(I7="待機のみ","",IF(W29="","",W29+TIME(0,30,0)))</f>
        <v/>
      </c>
      <c r="AC29" s="150"/>
      <c r="AD29" s="150"/>
      <c r="AE29" s="150"/>
      <c r="AF29" s="165"/>
    </row>
    <row r="30" spans="2:42" s="21" customFormat="1" ht="12.75" customHeight="1">
      <c r="B30" s="145"/>
      <c r="C30" s="146"/>
      <c r="D30" s="146"/>
      <c r="E30" s="146"/>
      <c r="F30" s="146"/>
      <c r="G30" s="146"/>
      <c r="H30" s="147"/>
      <c r="I30" s="148"/>
      <c r="J30" s="149"/>
      <c r="K30" s="89"/>
      <c r="L30" s="89"/>
      <c r="M30" s="89"/>
      <c r="N30" s="89"/>
      <c r="O30" s="89"/>
      <c r="P30" s="84"/>
      <c r="Q30" s="128"/>
      <c r="R30" s="128"/>
      <c r="S30" s="128"/>
      <c r="T30" s="128"/>
      <c r="U30" s="62"/>
      <c r="V30" s="84"/>
      <c r="W30" s="89"/>
      <c r="X30" s="89"/>
      <c r="Y30" s="89"/>
      <c r="Z30" s="89"/>
      <c r="AA30" s="84"/>
      <c r="AB30" s="128"/>
      <c r="AC30" s="128"/>
      <c r="AD30" s="128"/>
      <c r="AE30" s="128"/>
      <c r="AF30" s="166"/>
    </row>
    <row r="31" spans="2:42" s="21" customFormat="1" ht="12.75" customHeight="1">
      <c r="B31" s="145"/>
      <c r="C31" s="146"/>
      <c r="D31" s="146"/>
      <c r="E31" s="146"/>
      <c r="F31" s="146"/>
      <c r="G31" s="146"/>
      <c r="H31" s="147"/>
      <c r="I31" s="151" t="s">
        <v>9</v>
      </c>
      <c r="J31" s="152"/>
      <c r="K31" s="89" t="s">
        <v>57</v>
      </c>
      <c r="L31" s="84" t="str">
        <f>IF(I7="待機のみ","",IF(V26="","",V26-TIME(0,30,0)))</f>
        <v/>
      </c>
      <c r="M31" s="89"/>
      <c r="N31" s="89"/>
      <c r="O31" s="89"/>
      <c r="P31" s="84" t="s">
        <v>17</v>
      </c>
      <c r="Q31" s="126" t="str">
        <f>IF(I7="待機のみ","",IF(V26="","",V26))</f>
        <v/>
      </c>
      <c r="R31" s="126"/>
      <c r="S31" s="126"/>
      <c r="T31" s="126"/>
      <c r="U31" s="65"/>
      <c r="V31" s="84" t="s">
        <v>58</v>
      </c>
      <c r="W31" s="84" t="str">
        <f>IF(I7="待機のみ","",IF(Y21="","",Y21))</f>
        <v/>
      </c>
      <c r="X31" s="89"/>
      <c r="Y31" s="89"/>
      <c r="Z31" s="89"/>
      <c r="AA31" s="84" t="s">
        <v>17</v>
      </c>
      <c r="AB31" s="126" t="str">
        <f>IF(I7="","",IF(Y21="","",IF(I7="待機のみ","",Y21+TIME(0,30,0))))</f>
        <v/>
      </c>
      <c r="AC31" s="126"/>
      <c r="AD31" s="126"/>
      <c r="AE31" s="126"/>
      <c r="AF31" s="157"/>
    </row>
    <row r="32" spans="2:42" s="21" customFormat="1" ht="12.75" customHeight="1" thickBot="1">
      <c r="B32" s="94"/>
      <c r="C32" s="95"/>
      <c r="D32" s="95"/>
      <c r="E32" s="95"/>
      <c r="F32" s="95"/>
      <c r="G32" s="95"/>
      <c r="H32" s="96"/>
      <c r="I32" s="153"/>
      <c r="J32" s="95"/>
      <c r="K32" s="90"/>
      <c r="L32" s="90"/>
      <c r="M32" s="90"/>
      <c r="N32" s="90"/>
      <c r="O32" s="90"/>
      <c r="P32" s="85"/>
      <c r="Q32" s="140"/>
      <c r="R32" s="140"/>
      <c r="S32" s="140"/>
      <c r="T32" s="140"/>
      <c r="U32" s="66"/>
      <c r="V32" s="85"/>
      <c r="W32" s="90"/>
      <c r="X32" s="90"/>
      <c r="Y32" s="90"/>
      <c r="Z32" s="90"/>
      <c r="AA32" s="85"/>
      <c r="AB32" s="140"/>
      <c r="AC32" s="140"/>
      <c r="AD32" s="140"/>
      <c r="AE32" s="140"/>
      <c r="AF32" s="158"/>
    </row>
    <row r="33" spans="2:37" s="21" customFormat="1" ht="12.75" customHeight="1" thickBot="1"/>
    <row r="34" spans="2:37" s="21" customFormat="1" ht="13.5" customHeight="1">
      <c r="B34" s="159" t="s">
        <v>19</v>
      </c>
      <c r="C34" s="155"/>
      <c r="D34" s="155"/>
      <c r="E34" s="155"/>
      <c r="F34" s="155"/>
      <c r="G34" s="155"/>
      <c r="H34" s="160"/>
      <c r="I34" s="164" t="s">
        <v>8</v>
      </c>
      <c r="J34" s="155"/>
      <c r="K34" s="155" t="s">
        <v>57</v>
      </c>
      <c r="L34" s="156" t="str">
        <f>IF(I7="待機のみ","",IF(Q29="","",Q29))</f>
        <v/>
      </c>
      <c r="M34" s="155"/>
      <c r="N34" s="155"/>
      <c r="O34" s="155"/>
      <c r="P34" s="156" t="s">
        <v>17</v>
      </c>
      <c r="Q34" s="156" t="str">
        <f>IF(I7="待機のみ","",IF(E19="","",E19))</f>
        <v/>
      </c>
      <c r="R34" s="156"/>
      <c r="S34" s="156"/>
      <c r="T34" s="156"/>
      <c r="U34" s="68"/>
      <c r="V34" s="156" t="s">
        <v>58</v>
      </c>
      <c r="W34" s="156" t="str">
        <f>IF(I7="待機のみ","",IF(AB29="","",AB29))</f>
        <v/>
      </c>
      <c r="X34" s="155"/>
      <c r="Y34" s="155"/>
      <c r="Z34" s="155"/>
      <c r="AA34" s="156" t="s">
        <v>17</v>
      </c>
      <c r="AB34" s="156" t="str">
        <f>IF(I7="待機のみ","",IF(W34="","",W34+TIME(1,0,0)))</f>
        <v/>
      </c>
      <c r="AC34" s="156"/>
      <c r="AD34" s="156"/>
      <c r="AE34" s="156"/>
      <c r="AF34" s="88"/>
    </row>
    <row r="35" spans="2:37" s="21" customFormat="1" ht="12">
      <c r="B35" s="161"/>
      <c r="C35" s="89"/>
      <c r="D35" s="89"/>
      <c r="E35" s="89"/>
      <c r="F35" s="89"/>
      <c r="G35" s="89"/>
      <c r="H35" s="107"/>
      <c r="I35" s="106"/>
      <c r="J35" s="89"/>
      <c r="K35" s="89"/>
      <c r="L35" s="89"/>
      <c r="M35" s="89"/>
      <c r="N35" s="89"/>
      <c r="O35" s="89"/>
      <c r="P35" s="84"/>
      <c r="Q35" s="84"/>
      <c r="R35" s="84"/>
      <c r="S35" s="84"/>
      <c r="T35" s="84"/>
      <c r="U35" s="62"/>
      <c r="V35" s="84"/>
      <c r="W35" s="89"/>
      <c r="X35" s="89"/>
      <c r="Y35" s="89"/>
      <c r="Z35" s="89"/>
      <c r="AA35" s="84"/>
      <c r="AB35" s="84"/>
      <c r="AC35" s="84"/>
      <c r="AD35" s="84"/>
      <c r="AE35" s="84"/>
      <c r="AF35" s="86"/>
    </row>
    <row r="36" spans="2:37" s="21" customFormat="1" ht="12">
      <c r="B36" s="161"/>
      <c r="C36" s="89"/>
      <c r="D36" s="89"/>
      <c r="E36" s="89"/>
      <c r="F36" s="89"/>
      <c r="G36" s="89"/>
      <c r="H36" s="107"/>
      <c r="I36" s="106" t="s">
        <v>9</v>
      </c>
      <c r="J36" s="89"/>
      <c r="K36" s="89" t="s">
        <v>57</v>
      </c>
      <c r="L36" s="84" t="str">
        <f>IF(I7="待機のみ","",IF(Q31="","",Q31))</f>
        <v/>
      </c>
      <c r="M36" s="89"/>
      <c r="N36" s="89"/>
      <c r="O36" s="89"/>
      <c r="P36" s="84" t="s">
        <v>17</v>
      </c>
      <c r="Q36" s="84" t="str">
        <f>IF(I7="待機のみ","",IF(E21="","",E21))</f>
        <v/>
      </c>
      <c r="R36" s="84"/>
      <c r="S36" s="84"/>
      <c r="T36" s="84"/>
      <c r="U36" s="65"/>
      <c r="V36" s="84" t="s">
        <v>58</v>
      </c>
      <c r="W36" s="84" t="str">
        <f>IF(I7="待機のみ","",IF(AB31="","",AB31))</f>
        <v/>
      </c>
      <c r="X36" s="89"/>
      <c r="Y36" s="89"/>
      <c r="Z36" s="89"/>
      <c r="AA36" s="84" t="s">
        <v>17</v>
      </c>
      <c r="AB36" s="84" t="str">
        <f>IF(I7="待機のみ","",IF(W36="","",W36+TIME(1,0,0)))</f>
        <v/>
      </c>
      <c r="AC36" s="84"/>
      <c r="AD36" s="84"/>
      <c r="AE36" s="84"/>
      <c r="AF36" s="86"/>
    </row>
    <row r="37" spans="2:37" s="21" customFormat="1" ht="12">
      <c r="B37" s="161"/>
      <c r="C37" s="89"/>
      <c r="D37" s="89"/>
      <c r="E37" s="89"/>
      <c r="F37" s="89"/>
      <c r="G37" s="89"/>
      <c r="H37" s="107"/>
      <c r="I37" s="106"/>
      <c r="J37" s="89"/>
      <c r="K37" s="89"/>
      <c r="L37" s="89"/>
      <c r="M37" s="89"/>
      <c r="N37" s="89"/>
      <c r="O37" s="89"/>
      <c r="P37" s="84"/>
      <c r="Q37" s="84"/>
      <c r="R37" s="84"/>
      <c r="S37" s="84"/>
      <c r="T37" s="84"/>
      <c r="U37" s="72"/>
      <c r="V37" s="84"/>
      <c r="W37" s="89"/>
      <c r="X37" s="89"/>
      <c r="Y37" s="89"/>
      <c r="Z37" s="89"/>
      <c r="AA37" s="84"/>
      <c r="AB37" s="84"/>
      <c r="AC37" s="84"/>
      <c r="AD37" s="84"/>
      <c r="AE37" s="84"/>
      <c r="AF37" s="86"/>
    </row>
    <row r="38" spans="2:37" s="21" customFormat="1" ht="13.5" customHeight="1">
      <c r="B38" s="161"/>
      <c r="C38" s="89"/>
      <c r="D38" s="89"/>
      <c r="E38" s="89"/>
      <c r="F38" s="89"/>
      <c r="G38" s="89"/>
      <c r="H38" s="107"/>
      <c r="I38" s="106" t="s">
        <v>11</v>
      </c>
      <c r="J38" s="89"/>
      <c r="K38" s="89" t="s">
        <v>57</v>
      </c>
      <c r="L38" s="84" t="str">
        <f>IF(I7="待機のみ","",IF(入力シート!C35="","",入力シート!C35))</f>
        <v/>
      </c>
      <c r="M38" s="89"/>
      <c r="N38" s="89"/>
      <c r="O38" s="89"/>
      <c r="P38" s="84" t="s">
        <v>17</v>
      </c>
      <c r="Q38" s="84" t="str">
        <f>IF(L38="","",L38+TIME(1,0,0))</f>
        <v/>
      </c>
      <c r="R38" s="84"/>
      <c r="S38" s="84"/>
      <c r="T38" s="84"/>
      <c r="U38" s="62"/>
      <c r="V38" s="84" t="s">
        <v>58</v>
      </c>
      <c r="W38" s="84" t="str">
        <f>IF(I7="待機のみ","",IF(入力シート!C36="","",入力シート!C36))</f>
        <v/>
      </c>
      <c r="X38" s="89"/>
      <c r="Y38" s="89"/>
      <c r="Z38" s="89"/>
      <c r="AA38" s="84" t="s">
        <v>17</v>
      </c>
      <c r="AB38" s="84" t="str">
        <f>IF(W38="","",W38+TIME(1,0,0))</f>
        <v/>
      </c>
      <c r="AC38" s="84"/>
      <c r="AD38" s="84"/>
      <c r="AE38" s="84"/>
      <c r="AF38" s="86"/>
    </row>
    <row r="39" spans="2:37" s="21" customFormat="1" ht="14.25" customHeight="1" thickBot="1">
      <c r="B39" s="162"/>
      <c r="C39" s="90"/>
      <c r="D39" s="90"/>
      <c r="E39" s="90"/>
      <c r="F39" s="90"/>
      <c r="G39" s="90"/>
      <c r="H39" s="163"/>
      <c r="I39" s="167"/>
      <c r="J39" s="90"/>
      <c r="K39" s="90"/>
      <c r="L39" s="90"/>
      <c r="M39" s="90"/>
      <c r="N39" s="90"/>
      <c r="O39" s="90"/>
      <c r="P39" s="85"/>
      <c r="Q39" s="85"/>
      <c r="R39" s="85"/>
      <c r="S39" s="85"/>
      <c r="T39" s="85"/>
      <c r="U39" s="66"/>
      <c r="V39" s="85"/>
      <c r="W39" s="90"/>
      <c r="X39" s="90"/>
      <c r="Y39" s="90"/>
      <c r="Z39" s="90"/>
      <c r="AA39" s="85"/>
      <c r="AB39" s="85"/>
      <c r="AC39" s="85"/>
      <c r="AD39" s="85"/>
      <c r="AE39" s="85"/>
      <c r="AF39" s="87"/>
    </row>
    <row r="40" spans="2:37" s="21" customFormat="1" ht="12.75" customHeight="1" thickBot="1"/>
    <row r="41" spans="2:37" s="21" customFormat="1" ht="13.5" customHeight="1">
      <c r="B41" s="154" t="s">
        <v>64</v>
      </c>
      <c r="C41" s="92"/>
      <c r="D41" s="92"/>
      <c r="E41" s="92"/>
      <c r="F41" s="92"/>
      <c r="G41" s="92"/>
      <c r="H41" s="93"/>
      <c r="I41" s="121" t="s">
        <v>8</v>
      </c>
      <c r="J41" s="92"/>
      <c r="K41" s="70"/>
      <c r="L41" s="150" t="str">
        <f>IF(I7="待機のみ","",IF(AC5="","",IF($AC$5="無","なし",E19)))</f>
        <v/>
      </c>
      <c r="M41" s="92"/>
      <c r="N41" s="92"/>
      <c r="O41" s="92"/>
      <c r="P41" s="92"/>
      <c r="Q41" s="92"/>
      <c r="R41" s="92"/>
      <c r="S41" s="92"/>
      <c r="T41" s="92" t="s">
        <v>17</v>
      </c>
      <c r="U41" s="92"/>
      <c r="V41" s="150" t="str">
        <f>IF(L41="","",IF($AC$5="無","",E19+TIME(0,30,0)))</f>
        <v/>
      </c>
      <c r="W41" s="92"/>
      <c r="X41" s="92"/>
      <c r="Y41" s="92"/>
      <c r="Z41" s="92"/>
      <c r="AA41" s="92"/>
      <c r="AB41" s="92"/>
      <c r="AC41" s="92"/>
      <c r="AD41" s="68"/>
      <c r="AE41" s="68"/>
      <c r="AF41" s="77"/>
      <c r="AH41" s="168"/>
      <c r="AI41" s="146"/>
      <c r="AJ41" s="146"/>
      <c r="AK41" s="146"/>
    </row>
    <row r="42" spans="2:37" s="21" customFormat="1" ht="12">
      <c r="B42" s="145"/>
      <c r="C42" s="146"/>
      <c r="D42" s="146"/>
      <c r="E42" s="146"/>
      <c r="F42" s="146"/>
      <c r="G42" s="146"/>
      <c r="H42" s="147"/>
      <c r="I42" s="148"/>
      <c r="J42" s="149"/>
      <c r="K42" s="71"/>
      <c r="L42" s="149"/>
      <c r="M42" s="149"/>
      <c r="N42" s="149"/>
      <c r="O42" s="149"/>
      <c r="P42" s="149"/>
      <c r="Q42" s="149"/>
      <c r="R42" s="149"/>
      <c r="S42" s="149"/>
      <c r="T42" s="146"/>
      <c r="U42" s="146"/>
      <c r="V42" s="149"/>
      <c r="W42" s="149"/>
      <c r="X42" s="149"/>
      <c r="Y42" s="149"/>
      <c r="Z42" s="149"/>
      <c r="AA42" s="149"/>
      <c r="AB42" s="149"/>
      <c r="AC42" s="149"/>
      <c r="AD42" s="72"/>
      <c r="AE42" s="72"/>
      <c r="AF42" s="78"/>
      <c r="AH42" s="146"/>
      <c r="AI42" s="146"/>
      <c r="AJ42" s="146"/>
      <c r="AK42" s="146"/>
    </row>
    <row r="43" spans="2:37" s="21" customFormat="1" ht="13.5" customHeight="1">
      <c r="B43" s="145"/>
      <c r="C43" s="146"/>
      <c r="D43" s="146"/>
      <c r="E43" s="146"/>
      <c r="F43" s="146"/>
      <c r="G43" s="146"/>
      <c r="H43" s="147"/>
      <c r="I43" s="151" t="s">
        <v>9</v>
      </c>
      <c r="J43" s="152"/>
      <c r="K43" s="63"/>
      <c r="L43" s="126" t="str">
        <f>IF(I7="待機のみ","",IF(AC5="","",IF($AC$5="無","なし",E21)))</f>
        <v/>
      </c>
      <c r="M43" s="152"/>
      <c r="N43" s="152"/>
      <c r="O43" s="152"/>
      <c r="P43" s="152"/>
      <c r="Q43" s="152"/>
      <c r="R43" s="152"/>
      <c r="S43" s="152"/>
      <c r="T43" s="152" t="s">
        <v>17</v>
      </c>
      <c r="U43" s="152"/>
      <c r="V43" s="126" t="str">
        <f>IF(L43="","",IF($AC$5="無","",E21+TIME(0,30,0)))</f>
        <v/>
      </c>
      <c r="W43" s="152"/>
      <c r="X43" s="152"/>
      <c r="Y43" s="152"/>
      <c r="Z43" s="152"/>
      <c r="AA43" s="152"/>
      <c r="AB43" s="152"/>
      <c r="AC43" s="152"/>
      <c r="AD43" s="65"/>
      <c r="AE43" s="65"/>
      <c r="AF43" s="75"/>
    </row>
    <row r="44" spans="2:37" s="21" customFormat="1" ht="14.25" customHeight="1" thickBot="1">
      <c r="B44" s="94"/>
      <c r="C44" s="95"/>
      <c r="D44" s="95"/>
      <c r="E44" s="95"/>
      <c r="F44" s="95"/>
      <c r="G44" s="95"/>
      <c r="H44" s="96"/>
      <c r="I44" s="153"/>
      <c r="J44" s="95"/>
      <c r="K44" s="64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66"/>
      <c r="AE44" s="66"/>
      <c r="AF44" s="76"/>
    </row>
    <row r="45" spans="2:37" s="21" customFormat="1" ht="12.75" customHeight="1" thickBot="1"/>
    <row r="46" spans="2:37" s="21" customFormat="1" ht="13.5" customHeight="1">
      <c r="B46" s="91" t="s">
        <v>10</v>
      </c>
      <c r="C46" s="92"/>
      <c r="D46" s="92"/>
      <c r="E46" s="92"/>
      <c r="F46" s="92"/>
      <c r="G46" s="92"/>
      <c r="H46" s="93"/>
      <c r="I46" s="121" t="s">
        <v>8</v>
      </c>
      <c r="J46" s="92"/>
      <c r="K46" s="70"/>
      <c r="L46" s="150" t="str">
        <f>IF(I7="待機のみ","",IF($AC$5="無",E19,V41))</f>
        <v/>
      </c>
      <c r="M46" s="150"/>
      <c r="N46" s="150"/>
      <c r="O46" s="150"/>
      <c r="P46" s="150"/>
      <c r="Q46" s="150"/>
      <c r="R46" s="150"/>
      <c r="S46" s="150"/>
      <c r="T46" s="92" t="s">
        <v>17</v>
      </c>
      <c r="U46" s="92"/>
      <c r="V46" s="150" t="str">
        <f>IF(L46="","",Y19)</f>
        <v/>
      </c>
      <c r="W46" s="150"/>
      <c r="X46" s="150"/>
      <c r="Y46" s="150"/>
      <c r="Z46" s="150"/>
      <c r="AA46" s="150"/>
      <c r="AB46" s="150"/>
      <c r="AC46" s="150"/>
      <c r="AD46" s="68"/>
      <c r="AE46" s="68"/>
      <c r="AF46" s="77"/>
      <c r="AH46" s="146"/>
      <c r="AI46" s="146"/>
      <c r="AJ46" s="146"/>
      <c r="AK46" s="146"/>
    </row>
    <row r="47" spans="2:37" s="21" customFormat="1" ht="12">
      <c r="B47" s="145"/>
      <c r="C47" s="146"/>
      <c r="D47" s="146"/>
      <c r="E47" s="146"/>
      <c r="F47" s="146"/>
      <c r="G47" s="146"/>
      <c r="H47" s="147"/>
      <c r="I47" s="148"/>
      <c r="J47" s="149"/>
      <c r="K47" s="71"/>
      <c r="L47" s="128"/>
      <c r="M47" s="128"/>
      <c r="N47" s="128"/>
      <c r="O47" s="128"/>
      <c r="P47" s="128"/>
      <c r="Q47" s="128"/>
      <c r="R47" s="128"/>
      <c r="S47" s="128"/>
      <c r="T47" s="146"/>
      <c r="U47" s="146"/>
      <c r="V47" s="128"/>
      <c r="W47" s="128"/>
      <c r="X47" s="128"/>
      <c r="Y47" s="128"/>
      <c r="Z47" s="128"/>
      <c r="AA47" s="128"/>
      <c r="AB47" s="128"/>
      <c r="AC47" s="128"/>
      <c r="AD47" s="72"/>
      <c r="AE47" s="72"/>
      <c r="AF47" s="78"/>
      <c r="AH47" s="146"/>
      <c r="AI47" s="146"/>
      <c r="AJ47" s="146"/>
      <c r="AK47" s="146"/>
    </row>
    <row r="48" spans="2:37" s="21" customFormat="1" ht="13.5" customHeight="1">
      <c r="B48" s="145"/>
      <c r="C48" s="146"/>
      <c r="D48" s="146"/>
      <c r="E48" s="146"/>
      <c r="F48" s="146"/>
      <c r="G48" s="146"/>
      <c r="H48" s="147"/>
      <c r="I48" s="151" t="s">
        <v>9</v>
      </c>
      <c r="J48" s="152"/>
      <c r="K48" s="63"/>
      <c r="L48" s="126" t="str">
        <f>IF($AC$5="無",E21,V43)</f>
        <v/>
      </c>
      <c r="M48" s="126"/>
      <c r="N48" s="126"/>
      <c r="O48" s="126"/>
      <c r="P48" s="126"/>
      <c r="Q48" s="126"/>
      <c r="R48" s="126"/>
      <c r="S48" s="126"/>
      <c r="T48" s="152" t="s">
        <v>17</v>
      </c>
      <c r="U48" s="152"/>
      <c r="V48" s="126" t="str">
        <f>IF(L48="","",Y21)</f>
        <v/>
      </c>
      <c r="W48" s="126"/>
      <c r="X48" s="126"/>
      <c r="Y48" s="126"/>
      <c r="Z48" s="126"/>
      <c r="AA48" s="126"/>
      <c r="AB48" s="126"/>
      <c r="AC48" s="126"/>
      <c r="AD48" s="65"/>
      <c r="AE48" s="65"/>
      <c r="AF48" s="75"/>
    </row>
    <row r="49" spans="2:37" s="21" customFormat="1" ht="14.25" customHeight="1" thickBot="1">
      <c r="B49" s="94"/>
      <c r="C49" s="95"/>
      <c r="D49" s="95"/>
      <c r="E49" s="95"/>
      <c r="F49" s="95"/>
      <c r="G49" s="95"/>
      <c r="H49" s="96"/>
      <c r="I49" s="153"/>
      <c r="J49" s="95"/>
      <c r="K49" s="64"/>
      <c r="L49" s="140"/>
      <c r="M49" s="140"/>
      <c r="N49" s="140"/>
      <c r="O49" s="140"/>
      <c r="P49" s="140"/>
      <c r="Q49" s="140"/>
      <c r="R49" s="140"/>
      <c r="S49" s="140"/>
      <c r="T49" s="95"/>
      <c r="U49" s="95"/>
      <c r="V49" s="140"/>
      <c r="W49" s="140"/>
      <c r="X49" s="140"/>
      <c r="Y49" s="140"/>
      <c r="Z49" s="140"/>
      <c r="AA49" s="140"/>
      <c r="AB49" s="140"/>
      <c r="AC49" s="140"/>
      <c r="AD49" s="66"/>
      <c r="AE49" s="66"/>
      <c r="AF49" s="76"/>
    </row>
    <row r="50" spans="2:37" s="21" customFormat="1" ht="12.75" customHeight="1" thickBot="1"/>
    <row r="51" spans="2:37" s="21" customFormat="1" ht="13.5" customHeight="1">
      <c r="B51" s="91" t="s">
        <v>12</v>
      </c>
      <c r="C51" s="92"/>
      <c r="D51" s="92"/>
      <c r="E51" s="92"/>
      <c r="F51" s="92"/>
      <c r="G51" s="92"/>
      <c r="H51" s="93"/>
      <c r="I51" s="121" t="s">
        <v>8</v>
      </c>
      <c r="J51" s="92"/>
      <c r="K51" s="70"/>
      <c r="L51" s="150" t="str">
        <f>IF(I7="待機のみ","",IF(入力シート!C21="","",入力シート!C21))</f>
        <v/>
      </c>
      <c r="M51" s="150"/>
      <c r="N51" s="150"/>
      <c r="O51" s="150"/>
      <c r="P51" s="150"/>
      <c r="Q51" s="150"/>
      <c r="R51" s="150"/>
      <c r="S51" s="150"/>
      <c r="T51" s="92" t="s">
        <v>17</v>
      </c>
      <c r="U51" s="92"/>
      <c r="V51" s="150" t="str">
        <f>IF(I7="待機のみ","",IF(入力シート!C22="","",入力シート!C22))</f>
        <v/>
      </c>
      <c r="W51" s="150"/>
      <c r="X51" s="150"/>
      <c r="Y51" s="150"/>
      <c r="Z51" s="150"/>
      <c r="AA51" s="150"/>
      <c r="AB51" s="150"/>
      <c r="AC51" s="150"/>
      <c r="AD51" s="68"/>
      <c r="AE51" s="68"/>
      <c r="AF51" s="77"/>
    </row>
    <row r="52" spans="2:37" s="21" customFormat="1" ht="12">
      <c r="B52" s="145"/>
      <c r="C52" s="146"/>
      <c r="D52" s="146"/>
      <c r="E52" s="146"/>
      <c r="F52" s="146"/>
      <c r="G52" s="146"/>
      <c r="H52" s="147"/>
      <c r="I52" s="148"/>
      <c r="J52" s="149"/>
      <c r="K52" s="71"/>
      <c r="L52" s="128"/>
      <c r="M52" s="128"/>
      <c r="N52" s="128"/>
      <c r="O52" s="128"/>
      <c r="P52" s="128"/>
      <c r="Q52" s="128"/>
      <c r="R52" s="128"/>
      <c r="S52" s="128"/>
      <c r="T52" s="146"/>
      <c r="U52" s="146"/>
      <c r="V52" s="128"/>
      <c r="W52" s="128"/>
      <c r="X52" s="128"/>
      <c r="Y52" s="128"/>
      <c r="Z52" s="128"/>
      <c r="AA52" s="128"/>
      <c r="AB52" s="128"/>
      <c r="AC52" s="128"/>
      <c r="AD52" s="72"/>
      <c r="AE52" s="72"/>
      <c r="AF52" s="78"/>
    </row>
    <row r="53" spans="2:37" s="21" customFormat="1" ht="13.5" customHeight="1">
      <c r="B53" s="145"/>
      <c r="C53" s="146"/>
      <c r="D53" s="146"/>
      <c r="E53" s="146"/>
      <c r="F53" s="146"/>
      <c r="G53" s="146"/>
      <c r="H53" s="147"/>
      <c r="I53" s="151" t="s">
        <v>9</v>
      </c>
      <c r="J53" s="152"/>
      <c r="K53" s="63"/>
      <c r="L53" s="126" t="str">
        <f>IF(I7="待機のみ","",IF(入力シート!C31="","",入力シート!C31))</f>
        <v/>
      </c>
      <c r="M53" s="126"/>
      <c r="N53" s="126"/>
      <c r="O53" s="126"/>
      <c r="P53" s="126"/>
      <c r="Q53" s="126"/>
      <c r="R53" s="126"/>
      <c r="S53" s="126"/>
      <c r="T53" s="152" t="s">
        <v>17</v>
      </c>
      <c r="U53" s="152"/>
      <c r="V53" s="126" t="str">
        <f>IF(I7="待機のみ","",IF(入力シート!C32="","",入力シート!C32))</f>
        <v/>
      </c>
      <c r="W53" s="126"/>
      <c r="X53" s="126"/>
      <c r="Y53" s="126"/>
      <c r="Z53" s="126"/>
      <c r="AA53" s="126"/>
      <c r="AB53" s="126"/>
      <c r="AC53" s="126"/>
      <c r="AD53" s="65"/>
      <c r="AE53" s="65"/>
      <c r="AF53" s="75"/>
    </row>
    <row r="54" spans="2:37" s="21" customFormat="1" ht="14.25" customHeight="1" thickBot="1">
      <c r="B54" s="94"/>
      <c r="C54" s="95"/>
      <c r="D54" s="95"/>
      <c r="E54" s="95"/>
      <c r="F54" s="95"/>
      <c r="G54" s="95"/>
      <c r="H54" s="96"/>
      <c r="I54" s="153"/>
      <c r="J54" s="95"/>
      <c r="K54" s="64"/>
      <c r="L54" s="140"/>
      <c r="M54" s="140"/>
      <c r="N54" s="140"/>
      <c r="O54" s="140"/>
      <c r="P54" s="140"/>
      <c r="Q54" s="140"/>
      <c r="R54" s="140"/>
      <c r="S54" s="140"/>
      <c r="T54" s="95"/>
      <c r="U54" s="95"/>
      <c r="V54" s="140"/>
      <c r="W54" s="140"/>
      <c r="X54" s="140"/>
      <c r="Y54" s="140"/>
      <c r="Z54" s="140"/>
      <c r="AA54" s="140"/>
      <c r="AB54" s="140"/>
      <c r="AC54" s="140"/>
      <c r="AD54" s="66"/>
      <c r="AE54" s="66"/>
      <c r="AF54" s="76"/>
    </row>
    <row r="55" spans="2:37" s="21" customFormat="1" ht="12.75" customHeight="1" thickBot="1"/>
    <row r="56" spans="2:37" s="21" customFormat="1" ht="12.75" customHeight="1">
      <c r="B56" s="91" t="s">
        <v>13</v>
      </c>
      <c r="C56" s="92"/>
      <c r="D56" s="92"/>
      <c r="E56" s="92"/>
      <c r="F56" s="92"/>
      <c r="G56" s="92"/>
      <c r="H56" s="93"/>
      <c r="I56" s="121" t="s">
        <v>18</v>
      </c>
      <c r="J56" s="92"/>
      <c r="K56" s="92"/>
      <c r="L56" s="92"/>
      <c r="M56" s="92"/>
      <c r="N56" s="171" t="str">
        <f>IF(I7="待機のみ","",IF(I7="","",IF(E19="","",Y19-E19+IF(E19&gt;=Y19,1))+IF(E21="",0,Y21-E21+IF(E21&gt;=Y21,1))))</f>
        <v/>
      </c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68"/>
      <c r="AE56" s="68"/>
      <c r="AF56" s="77"/>
    </row>
    <row r="57" spans="2:37" s="21" customFormat="1" ht="12.75" customHeight="1" thickBot="1">
      <c r="B57" s="94"/>
      <c r="C57" s="95"/>
      <c r="D57" s="95"/>
      <c r="E57" s="95"/>
      <c r="F57" s="95"/>
      <c r="G57" s="95"/>
      <c r="H57" s="96"/>
      <c r="I57" s="153"/>
      <c r="J57" s="95"/>
      <c r="K57" s="95"/>
      <c r="L57" s="95"/>
      <c r="M57" s="95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66"/>
      <c r="AE57" s="66"/>
      <c r="AF57" s="76"/>
    </row>
    <row r="58" spans="2:37" s="21" customFormat="1" ht="12.75" customHeight="1" thickBot="1"/>
    <row r="59" spans="2:37" s="21" customFormat="1" ht="12.75" customHeight="1">
      <c r="B59" s="154" t="s">
        <v>65</v>
      </c>
      <c r="C59" s="92"/>
      <c r="D59" s="92"/>
      <c r="E59" s="92"/>
      <c r="F59" s="92"/>
      <c r="G59" s="92"/>
      <c r="H59" s="93"/>
      <c r="I59" s="173" t="s">
        <v>8</v>
      </c>
      <c r="J59" s="174"/>
      <c r="K59" s="174"/>
      <c r="L59" s="150" t="str">
        <f>IF(I7="","",IF(I7="待機のみ","",IF(入力シート!G4="","",入力シート!G4)))</f>
        <v/>
      </c>
      <c r="M59" s="92"/>
      <c r="N59" s="92"/>
      <c r="O59" s="92"/>
      <c r="P59" s="92"/>
      <c r="Q59" s="92"/>
      <c r="R59" s="92"/>
      <c r="S59" s="92"/>
      <c r="T59" s="92" t="s">
        <v>17</v>
      </c>
      <c r="U59" s="92"/>
      <c r="V59" s="150" t="str">
        <f>IF(I7="","",IF(I7="待機のみ","",IF(入力シート!G5="","",入力シート!G5)))</f>
        <v/>
      </c>
      <c r="W59" s="92"/>
      <c r="X59" s="92"/>
      <c r="Y59" s="92"/>
      <c r="Z59" s="92"/>
      <c r="AA59" s="92"/>
      <c r="AB59" s="92"/>
      <c r="AC59" s="92"/>
      <c r="AD59" s="68"/>
      <c r="AE59" s="68"/>
      <c r="AF59" s="77"/>
      <c r="AH59" s="168"/>
      <c r="AI59" s="146"/>
      <c r="AJ59" s="146"/>
      <c r="AK59" s="146"/>
    </row>
    <row r="60" spans="2:37" s="21" customFormat="1" ht="12.75" customHeight="1">
      <c r="B60" s="145"/>
      <c r="C60" s="146"/>
      <c r="D60" s="146"/>
      <c r="E60" s="146"/>
      <c r="F60" s="146"/>
      <c r="G60" s="146"/>
      <c r="H60" s="147"/>
      <c r="I60" s="175"/>
      <c r="J60" s="125"/>
      <c r="K60" s="125"/>
      <c r="L60" s="149"/>
      <c r="M60" s="149"/>
      <c r="N60" s="149"/>
      <c r="O60" s="149"/>
      <c r="P60" s="149"/>
      <c r="Q60" s="149"/>
      <c r="R60" s="149"/>
      <c r="S60" s="149"/>
      <c r="T60" s="146"/>
      <c r="U60" s="146"/>
      <c r="V60" s="149"/>
      <c r="W60" s="149"/>
      <c r="X60" s="149"/>
      <c r="Y60" s="149"/>
      <c r="Z60" s="149"/>
      <c r="AA60" s="149"/>
      <c r="AB60" s="149"/>
      <c r="AC60" s="149"/>
      <c r="AD60" s="72"/>
      <c r="AE60" s="72"/>
      <c r="AF60" s="78"/>
      <c r="AH60" s="146"/>
      <c r="AI60" s="146"/>
      <c r="AJ60" s="146"/>
      <c r="AK60" s="146"/>
    </row>
    <row r="61" spans="2:37" s="21" customFormat="1" ht="12.75" customHeight="1">
      <c r="B61" s="145"/>
      <c r="C61" s="146"/>
      <c r="D61" s="146"/>
      <c r="E61" s="146"/>
      <c r="F61" s="146"/>
      <c r="G61" s="146"/>
      <c r="H61" s="147"/>
      <c r="I61" s="169" t="s">
        <v>9</v>
      </c>
      <c r="J61" s="123"/>
      <c r="K61" s="123"/>
      <c r="L61" s="126" t="str">
        <f>IF(I7="","",IF(I7="待機のみ","",IF(入力シート!G7="","",入力シート!G7)))</f>
        <v/>
      </c>
      <c r="M61" s="152"/>
      <c r="N61" s="152"/>
      <c r="O61" s="152"/>
      <c r="P61" s="152"/>
      <c r="Q61" s="152"/>
      <c r="R61" s="152"/>
      <c r="S61" s="152"/>
      <c r="T61" s="152" t="s">
        <v>17</v>
      </c>
      <c r="U61" s="152"/>
      <c r="V61" s="126" t="str">
        <f>IF(I7="","",IF(I7="待機のみ","",IF(入力シート!G8="","",入力シート!G8)))</f>
        <v/>
      </c>
      <c r="W61" s="152"/>
      <c r="X61" s="152"/>
      <c r="Y61" s="152"/>
      <c r="Z61" s="152"/>
      <c r="AA61" s="152"/>
      <c r="AB61" s="152"/>
      <c r="AC61" s="152"/>
      <c r="AD61" s="65"/>
      <c r="AE61" s="65"/>
      <c r="AF61" s="75"/>
    </row>
    <row r="62" spans="2:37" s="21" customFormat="1" ht="12.75" customHeight="1" thickBot="1">
      <c r="B62" s="94"/>
      <c r="C62" s="95"/>
      <c r="D62" s="95"/>
      <c r="E62" s="95"/>
      <c r="F62" s="95"/>
      <c r="G62" s="95"/>
      <c r="H62" s="96"/>
      <c r="I62" s="170"/>
      <c r="J62" s="139"/>
      <c r="K62" s="139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66"/>
      <c r="AE62" s="66"/>
      <c r="AF62" s="76"/>
    </row>
    <row r="63" spans="2:37" s="21" customFormat="1" ht="12.75" customHeight="1" thickBot="1"/>
    <row r="64" spans="2:37" s="21" customFormat="1" ht="15" customHeight="1">
      <c r="B64" s="91" t="s">
        <v>14</v>
      </c>
      <c r="C64" s="92"/>
      <c r="D64" s="92"/>
      <c r="E64" s="92"/>
      <c r="F64" s="92"/>
      <c r="G64" s="92"/>
      <c r="H64" s="93"/>
      <c r="I64" s="97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9"/>
    </row>
    <row r="65" spans="2:32" s="21" customFormat="1" ht="15" customHeight="1" thickBot="1">
      <c r="B65" s="94"/>
      <c r="C65" s="95"/>
      <c r="D65" s="95"/>
      <c r="E65" s="95"/>
      <c r="F65" s="95"/>
      <c r="G65" s="95"/>
      <c r="H65" s="96"/>
      <c r="I65" s="100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2"/>
    </row>
    <row r="66" spans="2:32" s="21" customFormat="1" ht="15" customHeight="1" thickBot="1"/>
    <row r="67" spans="2:32" s="21" customFormat="1" ht="15" customHeight="1">
      <c r="B67" s="91" t="s">
        <v>61</v>
      </c>
      <c r="C67" s="92"/>
      <c r="D67" s="92"/>
      <c r="E67" s="92"/>
      <c r="F67" s="92"/>
      <c r="G67" s="92"/>
      <c r="H67" s="93"/>
      <c r="I67" s="97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9"/>
    </row>
    <row r="68" spans="2:32" s="21" customFormat="1" ht="15" customHeight="1" thickBot="1">
      <c r="B68" s="94"/>
      <c r="C68" s="95"/>
      <c r="D68" s="95"/>
      <c r="E68" s="95"/>
      <c r="F68" s="95"/>
      <c r="G68" s="95"/>
      <c r="H68" s="96"/>
      <c r="I68" s="100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2"/>
    </row>
    <row r="69" spans="2:32" s="21" customFormat="1" ht="15" customHeight="1">
      <c r="C69" s="21" t="s">
        <v>66</v>
      </c>
    </row>
    <row r="70" spans="2:32" s="21" customFormat="1" ht="15" customHeight="1">
      <c r="B70" s="43"/>
      <c r="C70" s="43"/>
      <c r="D70" s="43" t="s">
        <v>69</v>
      </c>
      <c r="E70" s="43"/>
      <c r="F70" s="43"/>
      <c r="G70" s="43"/>
      <c r="H70" s="43"/>
      <c r="I70" s="43"/>
      <c r="J70" s="43"/>
      <c r="K70" s="43"/>
      <c r="L70" s="21" t="s">
        <v>60</v>
      </c>
      <c r="M70" s="43"/>
      <c r="N70" s="43"/>
      <c r="O70" s="43"/>
      <c r="P70" s="43"/>
      <c r="Q70" s="43"/>
      <c r="R70" s="43"/>
      <c r="S70" s="43"/>
      <c r="T70" s="43" t="s">
        <v>70</v>
      </c>
      <c r="V70" s="43"/>
      <c r="W70" s="43"/>
      <c r="X70" s="43"/>
      <c r="Y70" s="43"/>
      <c r="Z70" s="43"/>
      <c r="AA70" s="43"/>
      <c r="AB70" s="43"/>
      <c r="AC70" s="43"/>
      <c r="AD70" s="43"/>
      <c r="AE70" s="43"/>
    </row>
    <row r="71" spans="2:32" s="21" customFormat="1" ht="15" customHeight="1"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4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2:32" s="21" customFormat="1" ht="15" customHeight="1"/>
  </sheetData>
  <mergeCells count="142">
    <mergeCell ref="B64:H65"/>
    <mergeCell ref="I64:AF65"/>
    <mergeCell ref="B67:H68"/>
    <mergeCell ref="I67:AF68"/>
    <mergeCell ref="B59:H62"/>
    <mergeCell ref="I59:K60"/>
    <mergeCell ref="L59:S60"/>
    <mergeCell ref="T59:U60"/>
    <mergeCell ref="V59:AC60"/>
    <mergeCell ref="AH59:AK60"/>
    <mergeCell ref="I61:K62"/>
    <mergeCell ref="L61:S62"/>
    <mergeCell ref="T61:U62"/>
    <mergeCell ref="V61:AC62"/>
    <mergeCell ref="I53:J54"/>
    <mergeCell ref="L53:S54"/>
    <mergeCell ref="T53:U54"/>
    <mergeCell ref="V53:AC54"/>
    <mergeCell ref="B56:H57"/>
    <mergeCell ref="I56:M57"/>
    <mergeCell ref="N56:AC57"/>
    <mergeCell ref="AH46:AK47"/>
    <mergeCell ref="I48:J49"/>
    <mergeCell ref="L48:S49"/>
    <mergeCell ref="T48:U49"/>
    <mergeCell ref="V48:AC49"/>
    <mergeCell ref="B51:H54"/>
    <mergeCell ref="I51:J52"/>
    <mergeCell ref="L51:S52"/>
    <mergeCell ref="T51:U52"/>
    <mergeCell ref="V51:AC52"/>
    <mergeCell ref="AH41:AK42"/>
    <mergeCell ref="I43:J44"/>
    <mergeCell ref="L43:S44"/>
    <mergeCell ref="T43:U44"/>
    <mergeCell ref="V43:AC44"/>
    <mergeCell ref="B46:H49"/>
    <mergeCell ref="I46:J47"/>
    <mergeCell ref="L46:S47"/>
    <mergeCell ref="T46:U47"/>
    <mergeCell ref="V46:AC47"/>
    <mergeCell ref="B41:H44"/>
    <mergeCell ref="I41:J42"/>
    <mergeCell ref="L41:S42"/>
    <mergeCell ref="T41:U42"/>
    <mergeCell ref="V41:AC42"/>
    <mergeCell ref="B34:H39"/>
    <mergeCell ref="I34:J35"/>
    <mergeCell ref="K34:K35"/>
    <mergeCell ref="L34:O35"/>
    <mergeCell ref="P34:P35"/>
    <mergeCell ref="W36:Z37"/>
    <mergeCell ref="AA36:AA37"/>
    <mergeCell ref="AB36:AE37"/>
    <mergeCell ref="AF36:AF37"/>
    <mergeCell ref="I38:J39"/>
    <mergeCell ref="K38:K39"/>
    <mergeCell ref="L38:O39"/>
    <mergeCell ref="P38:P39"/>
    <mergeCell ref="Q38:T39"/>
    <mergeCell ref="V38:V39"/>
    <mergeCell ref="I36:J37"/>
    <mergeCell ref="K36:K37"/>
    <mergeCell ref="L36:O37"/>
    <mergeCell ref="P36:P37"/>
    <mergeCell ref="Q36:T37"/>
    <mergeCell ref="V36:V37"/>
    <mergeCell ref="W38:Z39"/>
    <mergeCell ref="AA38:AA39"/>
    <mergeCell ref="AB38:AE39"/>
    <mergeCell ref="AF38:AF39"/>
    <mergeCell ref="AB29:AE30"/>
    <mergeCell ref="AF29:AF30"/>
    <mergeCell ref="I31:J32"/>
    <mergeCell ref="K31:K32"/>
    <mergeCell ref="L31:O32"/>
    <mergeCell ref="P31:P32"/>
    <mergeCell ref="Q31:T32"/>
    <mergeCell ref="Q34:T35"/>
    <mergeCell ref="V34:V35"/>
    <mergeCell ref="W34:Z35"/>
    <mergeCell ref="AA34:AA35"/>
    <mergeCell ref="AB34:AE35"/>
    <mergeCell ref="AF34:AF35"/>
    <mergeCell ref="V31:V32"/>
    <mergeCell ref="W31:Z32"/>
    <mergeCell ref="AA31:AA32"/>
    <mergeCell ref="AB31:AE32"/>
    <mergeCell ref="AF31:AF32"/>
    <mergeCell ref="B29:H32"/>
    <mergeCell ref="I29:J30"/>
    <mergeCell ref="K29:K30"/>
    <mergeCell ref="L29:O30"/>
    <mergeCell ref="P29:P30"/>
    <mergeCell ref="Q29:T30"/>
    <mergeCell ref="V29:V30"/>
    <mergeCell ref="W29:Z30"/>
    <mergeCell ref="AA29:AA30"/>
    <mergeCell ref="B21:C22"/>
    <mergeCell ref="E21:J22"/>
    <mergeCell ref="K21:P22"/>
    <mergeCell ref="S21:X22"/>
    <mergeCell ref="Y21:AE22"/>
    <mergeCell ref="B24:H27"/>
    <mergeCell ref="I24:J25"/>
    <mergeCell ref="L24:S25"/>
    <mergeCell ref="T24:U25"/>
    <mergeCell ref="V24:AC25"/>
    <mergeCell ref="I26:J27"/>
    <mergeCell ref="L26:S27"/>
    <mergeCell ref="T26:U27"/>
    <mergeCell ref="V26:AC27"/>
    <mergeCell ref="D18:J18"/>
    <mergeCell ref="K18:Q18"/>
    <mergeCell ref="R18:X18"/>
    <mergeCell ref="Y18:AE18"/>
    <mergeCell ref="B19:C20"/>
    <mergeCell ref="E19:J20"/>
    <mergeCell ref="K19:P20"/>
    <mergeCell ref="S19:X20"/>
    <mergeCell ref="Y19:AE20"/>
    <mergeCell ref="B15:H16"/>
    <mergeCell ref="I15:P16"/>
    <mergeCell ref="Q15:X16"/>
    <mergeCell ref="Y15:AF16"/>
    <mergeCell ref="B7:H8"/>
    <mergeCell ref="I7:AF8"/>
    <mergeCell ref="B9:H9"/>
    <mergeCell ref="I9:S9"/>
    <mergeCell ref="U9:AE9"/>
    <mergeCell ref="B10:H11"/>
    <mergeCell ref="I10:AF11"/>
    <mergeCell ref="B3:W3"/>
    <mergeCell ref="Y3:AA3"/>
    <mergeCell ref="C5:G5"/>
    <mergeCell ref="H5:P5"/>
    <mergeCell ref="Z5:AB5"/>
    <mergeCell ref="AC5:AF5"/>
    <mergeCell ref="B12:H12"/>
    <mergeCell ref="I12:AF12"/>
    <mergeCell ref="B13:H14"/>
    <mergeCell ref="I13:AF14"/>
  </mergeCells>
  <phoneticPr fontId="1"/>
  <pageMargins left="0.98425196850393704" right="0.9055118110236221" top="0.39370078740157483" bottom="0.19685039370078741" header="0" footer="0"/>
  <pageSetup paperSize="9" scale="9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Q40"/>
  <sheetViews>
    <sheetView zoomScale="145" zoomScaleNormal="145" workbookViewId="0">
      <selection activeCell="C27" sqref="C27"/>
    </sheetView>
  </sheetViews>
  <sheetFormatPr defaultColWidth="9" defaultRowHeight="14.4"/>
  <cols>
    <col min="1" max="1" width="5.6640625" style="4" customWidth="1"/>
    <col min="2" max="2" width="16.109375" style="4" bestFit="1" customWidth="1"/>
    <col min="3" max="3" width="28.6640625" style="4" customWidth="1"/>
    <col min="4" max="4" width="16.88671875" style="11" customWidth="1"/>
    <col min="5" max="5" width="9" style="4"/>
    <col min="6" max="6" width="8.21875" style="4" customWidth="1"/>
    <col min="7" max="7" width="17.77734375" style="7" customWidth="1"/>
    <col min="8" max="16384" width="9" style="4"/>
  </cols>
  <sheetData>
    <row r="1" spans="1:7">
      <c r="A1" s="3" t="s">
        <v>49</v>
      </c>
      <c r="B1" s="3"/>
      <c r="C1" s="3"/>
      <c r="F1" s="3" t="s">
        <v>71</v>
      </c>
      <c r="G1" s="3"/>
    </row>
    <row r="2" spans="1:7">
      <c r="B2" s="4" t="s">
        <v>24</v>
      </c>
      <c r="F2" s="4" t="s">
        <v>74</v>
      </c>
    </row>
    <row r="3" spans="1:7">
      <c r="B3" s="4" t="s">
        <v>22</v>
      </c>
      <c r="D3" s="11" t="s">
        <v>55</v>
      </c>
    </row>
    <row r="4" spans="1:7">
      <c r="B4" s="4" t="s">
        <v>29</v>
      </c>
      <c r="C4" s="5"/>
      <c r="F4" s="4" t="s">
        <v>50</v>
      </c>
      <c r="G4" s="6"/>
    </row>
    <row r="5" spans="1:7">
      <c r="B5" s="4" t="s">
        <v>30</v>
      </c>
      <c r="C5" s="5"/>
      <c r="F5" s="4" t="s">
        <v>51</v>
      </c>
      <c r="G5" s="6"/>
    </row>
    <row r="6" spans="1:7">
      <c r="B6" s="4" t="s">
        <v>23</v>
      </c>
    </row>
    <row r="7" spans="1:7">
      <c r="B7" s="4" t="s">
        <v>36</v>
      </c>
      <c r="D7" s="11" t="s">
        <v>55</v>
      </c>
      <c r="F7" s="4" t="s">
        <v>52</v>
      </c>
      <c r="G7" s="6"/>
    </row>
    <row r="8" spans="1:7">
      <c r="B8" s="4" t="s">
        <v>26</v>
      </c>
      <c r="D8" s="11" t="s">
        <v>55</v>
      </c>
      <c r="F8" s="4" t="s">
        <v>53</v>
      </c>
      <c r="G8" s="6"/>
    </row>
    <row r="9" spans="1:7">
      <c r="B9" s="4" t="s">
        <v>25</v>
      </c>
    </row>
    <row r="10" spans="1:7">
      <c r="B10" s="4" t="s">
        <v>31</v>
      </c>
    </row>
    <row r="11" spans="1:7">
      <c r="B11" s="4" t="s">
        <v>32</v>
      </c>
    </row>
    <row r="12" spans="1:7">
      <c r="B12" s="4" t="s">
        <v>33</v>
      </c>
    </row>
    <row r="14" spans="1:7">
      <c r="A14" s="18" t="s">
        <v>44</v>
      </c>
      <c r="B14" s="18"/>
      <c r="C14" s="18"/>
    </row>
    <row r="15" spans="1:7">
      <c r="B15" s="4" t="s">
        <v>34</v>
      </c>
      <c r="C15" s="50"/>
      <c r="D15" s="12"/>
      <c r="E15" s="52" t="s">
        <v>67</v>
      </c>
    </row>
    <row r="16" spans="1:7">
      <c r="B16" s="4" t="s">
        <v>35</v>
      </c>
      <c r="C16" s="50"/>
      <c r="D16" s="12"/>
      <c r="E16" s="52" t="s">
        <v>67</v>
      </c>
      <c r="F16" s="7"/>
    </row>
    <row r="17" spans="1:43">
      <c r="B17" s="4" t="s">
        <v>20</v>
      </c>
      <c r="C17" s="50"/>
      <c r="D17" s="12" t="s">
        <v>54</v>
      </c>
      <c r="E17" s="52" t="s">
        <v>67</v>
      </c>
      <c r="F17" s="7"/>
    </row>
    <row r="18" spans="1:43">
      <c r="B18" s="4" t="s">
        <v>37</v>
      </c>
      <c r="C18" s="50"/>
      <c r="D18" s="12" t="s">
        <v>54</v>
      </c>
      <c r="E18" s="52" t="s">
        <v>67</v>
      </c>
      <c r="F18" s="7"/>
    </row>
    <row r="19" spans="1:43">
      <c r="B19" s="4" t="s">
        <v>39</v>
      </c>
      <c r="C19" s="50"/>
      <c r="D19" s="12" t="s">
        <v>54</v>
      </c>
      <c r="E19" s="52" t="s">
        <v>67</v>
      </c>
      <c r="F19" s="7"/>
    </row>
    <row r="20" spans="1:43">
      <c r="B20" s="4" t="s">
        <v>21</v>
      </c>
      <c r="C20" s="50"/>
      <c r="D20" s="12" t="s">
        <v>54</v>
      </c>
      <c r="E20" s="52" t="s">
        <v>67</v>
      </c>
      <c r="F20" s="7"/>
    </row>
    <row r="21" spans="1:43">
      <c r="B21" s="4" t="s">
        <v>46</v>
      </c>
      <c r="C21" s="51"/>
      <c r="D21" s="12"/>
      <c r="E21" s="52" t="s">
        <v>68</v>
      </c>
      <c r="F21" s="7"/>
      <c r="AQ21" s="8"/>
    </row>
    <row r="22" spans="1:43">
      <c r="B22" s="4" t="s">
        <v>47</v>
      </c>
      <c r="C22" s="51"/>
      <c r="D22" s="12"/>
      <c r="E22" s="52" t="s">
        <v>68</v>
      </c>
      <c r="F22" s="7"/>
    </row>
    <row r="23" spans="1:43">
      <c r="B23" s="7"/>
      <c r="C23" s="7"/>
      <c r="D23" s="12"/>
      <c r="E23" s="52" t="s">
        <v>68</v>
      </c>
      <c r="F23" s="7"/>
    </row>
    <row r="24" spans="1:43">
      <c r="A24" s="18" t="s">
        <v>45</v>
      </c>
      <c r="B24" s="18"/>
      <c r="C24" s="18"/>
      <c r="D24" s="12"/>
      <c r="E24" s="52"/>
    </row>
    <row r="25" spans="1:43">
      <c r="B25" s="4" t="s">
        <v>34</v>
      </c>
      <c r="C25" s="50"/>
      <c r="D25" s="12"/>
      <c r="E25" s="52" t="s">
        <v>67</v>
      </c>
    </row>
    <row r="26" spans="1:43">
      <c r="B26" s="4" t="s">
        <v>35</v>
      </c>
      <c r="C26" s="50"/>
      <c r="D26" s="12"/>
      <c r="E26" s="52" t="s">
        <v>67</v>
      </c>
      <c r="F26" s="7"/>
    </row>
    <row r="27" spans="1:43">
      <c r="B27" s="4" t="s">
        <v>20</v>
      </c>
      <c r="C27" s="50"/>
      <c r="D27" s="12" t="s">
        <v>54</v>
      </c>
      <c r="E27" s="52" t="s">
        <v>67</v>
      </c>
      <c r="F27" s="7"/>
    </row>
    <row r="28" spans="1:43">
      <c r="B28" s="4" t="s">
        <v>27</v>
      </c>
      <c r="C28" s="50"/>
      <c r="D28" s="12" t="s">
        <v>54</v>
      </c>
      <c r="E28" s="52" t="s">
        <v>67</v>
      </c>
      <c r="F28" s="7"/>
    </row>
    <row r="29" spans="1:43">
      <c r="B29" s="4" t="s">
        <v>28</v>
      </c>
      <c r="C29" s="50"/>
      <c r="D29" s="12" t="s">
        <v>54</v>
      </c>
      <c r="E29" s="52" t="s">
        <v>67</v>
      </c>
      <c r="F29" s="7"/>
    </row>
    <row r="30" spans="1:43">
      <c r="B30" s="4" t="s">
        <v>21</v>
      </c>
      <c r="C30" s="50"/>
      <c r="D30" s="12" t="s">
        <v>54</v>
      </c>
      <c r="E30" s="52" t="s">
        <v>67</v>
      </c>
      <c r="F30" s="7"/>
    </row>
    <row r="31" spans="1:43">
      <c r="B31" s="4" t="s">
        <v>46</v>
      </c>
      <c r="C31" s="51"/>
      <c r="D31" s="12"/>
      <c r="E31" s="52" t="s">
        <v>68</v>
      </c>
      <c r="F31" s="7"/>
    </row>
    <row r="32" spans="1:43">
      <c r="B32" s="4" t="s">
        <v>47</v>
      </c>
      <c r="C32" s="51"/>
      <c r="D32" s="12"/>
      <c r="E32" s="52" t="s">
        <v>68</v>
      </c>
      <c r="F32" s="7"/>
    </row>
    <row r="33" spans="1:6">
      <c r="B33" s="7"/>
      <c r="C33" s="50"/>
      <c r="D33" s="12"/>
      <c r="E33" s="52" t="s">
        <v>68</v>
      </c>
      <c r="F33" s="7"/>
    </row>
    <row r="34" spans="1:6">
      <c r="A34" s="18" t="s">
        <v>48</v>
      </c>
      <c r="B34" s="18"/>
      <c r="C34" s="18"/>
      <c r="D34" s="12"/>
      <c r="E34" s="52"/>
    </row>
    <row r="35" spans="1:6">
      <c r="B35" s="4" t="s">
        <v>83</v>
      </c>
      <c r="C35" s="50"/>
      <c r="E35" s="52" t="s">
        <v>67</v>
      </c>
    </row>
    <row r="36" spans="1:6">
      <c r="B36" s="4" t="s">
        <v>82</v>
      </c>
    </row>
    <row r="40" spans="1:6">
      <c r="F40" s="4" t="s">
        <v>72</v>
      </c>
    </row>
  </sheetData>
  <phoneticPr fontId="1"/>
  <dataValidations count="4">
    <dataValidation imeMode="disabled" allowBlank="1" showInputMessage="1" showErrorMessage="1" sqref="G7:G8 C35 G4:G5 C32"/>
    <dataValidation type="list" allowBlank="1" showInputMessage="1" showErrorMessage="1" sqref="C3">
      <formula1>"待機のみ,車道除雪,歩道除雪,凍結防止剤散布"</formula1>
    </dataValidation>
    <dataValidation type="list" allowBlank="1" showInputMessage="1" showErrorMessage="1" sqref="C8">
      <formula1>"有,無"</formula1>
    </dataValidation>
    <dataValidation type="list" allowBlank="1" showInputMessage="1" showErrorMessage="1" sqref="C7">
      <formula1>"委託,貸付"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除雪機械運転日報完成例 </vt:lpstr>
      <vt:lpstr>入力シート記入例</vt:lpstr>
      <vt:lpstr>→→→</vt:lpstr>
      <vt:lpstr>除雪機械運転日報</vt:lpstr>
      <vt:lpstr>入力シート</vt:lpstr>
      <vt:lpstr>除雪機械運転日報!Print_Area</vt:lpstr>
      <vt:lpstr>'除雪機械運転日報完成例 '!Print_Area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2021-11-12T06:38:23Z</cp:lastPrinted>
  <dcterms:created xsi:type="dcterms:W3CDTF">2017-12-27T23:48:57Z</dcterms:created>
  <dcterms:modified xsi:type="dcterms:W3CDTF">2022-12-28T01:51:57Z</dcterms:modified>
</cp:coreProperties>
</file>