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0004021\Desktop\新しいフォルダー\"/>
    </mc:Choice>
  </mc:AlternateContent>
  <xr:revisionPtr revIDLastSave="0" documentId="13_ncr:1_{125DCA35-B328-4B55-9467-0253913A5546}" xr6:coauthVersionLast="47" xr6:coauthVersionMax="47" xr10:uidLastSave="{00000000-0000-0000-0000-000000000000}"/>
  <workbookProtection workbookAlgorithmName="SHA-512" workbookHashValue="xwNhX0AmFfHKWlk/vOj0d8KUnpdKD/NEc+a1FVf0GzpyciSSHvHGl8F6XSgLIpi/67SqSRxrFFZr94yvRqBxCg==" workbookSaltValue="T/4LscVlhK1IjTB8IFNh4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BB10" i="4"/>
  <c r="AT10" i="4"/>
  <c r="AT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<sst xmlns="http://schemas.openxmlformats.org/spreadsheetml/2006/main" count="231" uniqueCount="115">
  <si>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</si>
  <si>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</si>
  <si>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</si>
  <si>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</si>
  <si>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</si>
  <si>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</si>
  <si>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</si>
  <si>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</si>
  <si>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</si>
  <si>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</si>
  <si>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</si>
  <si>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</si>
  <si>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</si>
  <si>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</si>
  <si>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</si>
  <si>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</si>
  <si>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</si>
  <si>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</si>
  <si>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</si>
  <si>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</si>
  <si>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</si>
  <si>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</si>
  <si>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</si>
  <si>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</si>
  <si>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</si>
  <si>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</si>
  <si>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</si>
  <si>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</si>
  <si>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</si>
  <si>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</si>
  <si>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</si>
  <si>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</si>
  <si>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</si>
  <si>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</si>
  <si>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</si>
  <si>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</si>
  <si>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</si>
  <si>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</si>
  <si>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</si>
  <si>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</si>
  <si>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</si>
  <si>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</si>
  <si>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</si>
  <si>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</si>
  <si>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</si>
  <si>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</si>
  <si>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</si>
  <si>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</si>
  <si>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</si>
  <si>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</si>
  <si>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</si>
  <si>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</si>
  <si>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</si>
  <si>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</si>
  <si>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</si>
  <si>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</si>
  <si>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</si>
  <si>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</si>
  <si>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</si>
  <si>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</si>
  <si>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</si>
  <si>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</si>
  <si>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</si>
  <si>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</si>
  <si>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</si>
  <si>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</si>
  <si>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</si>
  <si>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</si>
  <si>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</si>
  <si>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</si>
  <si>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</si>
  <si>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</si>
  <si>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</si>
  <si>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</si>
  <si>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</si>
  <si>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</si>
  <si>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</si>
  <si>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</si>
  <si>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</si>
  <si>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</si>
  <si>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</si>
  <si>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</si>
  <si>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</si>
  <si>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</si>
  <si>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</si>
  <si>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</si>
  <si>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</si>
  <si>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</si>
  <si>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</si>
  <si>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</si>
  <si>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</si>
  <si>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</si>
  <si>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</si>
  <si>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</si>
  <si>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</si>
  <si>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</si>
  <si>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</si>
  <si>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</si>
  <si>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</si>
  <si>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</si>
  <si>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</si>
  <si>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</si>
  <si>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</si>
  <si>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</si>
  <si>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</si>
  <si>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</si>
  <si>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</si>
  <si>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</si>
  <si>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</si>
  <si>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</si>
  <si>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</si>
  <si>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</si>
  <si>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支出が、減価償却費や企業債の償還に伴う支払利息が減少したものの、使用料収入の微減、他会計補助金や長期前受金戻入が減少したことから、収入の減少幅が支出の減少幅を上回り、昨年度から更に悪化したが、目安となる100%以上は達成している。
③流動比率は、企業債償還金の減少に伴い、目安となる100％の水準を上回っている。
④企業債残高対事業規模比率は、既存の企業債の償還に伴い低下傾向にある。
⑤経費回収率は、100％の水準を維持できており、本事業における使用料は適正な水準であると言えるが、使用料収入の減少、維持管理費の汚水処理費の増加が続いており、集落排水事業等も含めた使用料水準の検討が必要である。
⑥汚水処理原価は、類似団体の平均値とほぼ同水準ではあるが、汚水処理費の増加に伴い昨年度より上昇した。また、有収水量の減少、経費の増加が続いていることから注視が必要である。
⑦施設利用率は、類似団体の平均値と比較すると低い水準となっている。これは下水道需要に対し供給側の処理場能力が大きいことが要因で、人口減少が進む中では今後も低下が避けられない。このため、下水道経営戦略とストックマネジメントの知見を活用した施設の統廃合や縮小を進め、効率化を図る必要がある。
⑧水洗化率は、昨年度より0.05ポイント上昇した。全国及び類似団体の平均値と比べても高い水準である。令和８年度までに水洗化率97.6％の達成を目指し、引き続き取組みを進める。</t>
    <rPh sb="9" eb="11">
      <t>シシュツ</t>
    </rPh>
    <rPh sb="41" eb="46">
      <t>シヨウリョウシュウニュウ</t>
    </rPh>
    <rPh sb="47" eb="49">
      <t>ビゲン</t>
    </rPh>
    <rPh sb="65" eb="67">
      <t>ゲンショウ</t>
    </rPh>
    <rPh sb="94" eb="95">
      <t>ド</t>
    </rPh>
    <rPh sb="97" eb="98">
      <t>サラ</t>
    </rPh>
    <rPh sb="99" eb="101">
      <t>アッカ</t>
    </rPh>
    <rPh sb="105" eb="107">
      <t>メヤス</t>
    </rPh>
    <rPh sb="114" eb="116">
      <t>イジョウ</t>
    </rPh>
    <rPh sb="117" eb="119">
      <t>タッセイ</t>
    </rPh>
    <rPh sb="127" eb="129">
      <t>リュウドウ</t>
    </rPh>
    <rPh sb="129" eb="131">
      <t>ヒリツ</t>
    </rPh>
    <rPh sb="133" eb="136">
      <t>キギョウサイ</t>
    </rPh>
    <rPh sb="136" eb="138">
      <t>ショウカン</t>
    </rPh>
    <rPh sb="138" eb="139">
      <t>キン</t>
    </rPh>
    <rPh sb="140" eb="142">
      <t>ゲンショウ</t>
    </rPh>
    <rPh sb="143" eb="144">
      <t>トモナ</t>
    </rPh>
    <rPh sb="159" eb="161">
      <t>ウワマワ</t>
    </rPh>
    <rPh sb="257" eb="259">
      <t>シュウニュウ</t>
    </rPh>
    <rPh sb="260" eb="262">
      <t>ゲンショウ</t>
    </rPh>
    <rPh sb="263" eb="265">
      <t>イジ</t>
    </rPh>
    <rPh sb="265" eb="268">
      <t>カンリヒ</t>
    </rPh>
    <rPh sb="269" eb="271">
      <t>オスイ</t>
    </rPh>
    <rPh sb="271" eb="273">
      <t>ショリ</t>
    </rPh>
    <rPh sb="273" eb="274">
      <t>ヒ</t>
    </rPh>
    <rPh sb="275" eb="277">
      <t>ゾウカ</t>
    </rPh>
    <rPh sb="278" eb="279">
      <t>ツヅ</t>
    </rPh>
    <rPh sb="284" eb="286">
      <t>シュウラク</t>
    </rPh>
    <rPh sb="286" eb="288">
      <t>ハイスイ</t>
    </rPh>
    <rPh sb="288" eb="290">
      <t>ジギョウ</t>
    </rPh>
    <rPh sb="290" eb="291">
      <t>トウ</t>
    </rPh>
    <rPh sb="292" eb="293">
      <t>フク</t>
    </rPh>
    <rPh sb="295" eb="298">
      <t>シヨウリョウ</t>
    </rPh>
    <rPh sb="298" eb="300">
      <t>スイジュン</t>
    </rPh>
    <rPh sb="301" eb="303">
      <t>ケントウ</t>
    </rPh>
    <rPh sb="304" eb="306">
      <t>ヒツヨウ</t>
    </rPh>
    <rPh sb="332" eb="335">
      <t>ドウスイジュン</t>
    </rPh>
    <rPh sb="354" eb="355">
      <t>ド</t>
    </rPh>
    <rPh sb="365" eb="369">
      <t>ユウシュウスイリョウ</t>
    </rPh>
    <rPh sb="370" eb="372">
      <t>ゲンショウ</t>
    </rPh>
    <rPh sb="373" eb="375">
      <t>ケイヒ</t>
    </rPh>
    <rPh sb="376" eb="378">
      <t>ゾウカ</t>
    </rPh>
    <rPh sb="379" eb="380">
      <t>ツヅ</t>
    </rPh>
    <rPh sb="388" eb="390">
      <t>チュウシ</t>
    </rPh>
    <rPh sb="391" eb="393">
      <t>ヒツヨウ</t>
    </rPh>
    <rPh sb="510" eb="512">
      <t>チケン</t>
    </rPh>
    <rPh sb="513" eb="515">
      <t>カツヨウ</t>
    </rPh>
    <rPh sb="534" eb="535">
      <t>ハカ</t>
    </rPh>
    <rPh sb="536" eb="538">
      <t>ヒツヨウ</t>
    </rPh>
    <rPh sb="551" eb="554">
      <t>サクネンド</t>
    </rPh>
    <rPh sb="564" eb="566">
      <t>ジョウショウ</t>
    </rPh>
    <rPh sb="586" eb="587">
      <t>タカ</t>
    </rPh>
    <rPh sb="594" eb="596">
      <t>レイワ</t>
    </rPh>
    <rPh sb="602" eb="605">
      <t>スイセンカ</t>
    </rPh>
    <rPh sb="619" eb="620">
      <t>ヒ</t>
    </rPh>
    <rPh sb="621" eb="622">
      <t>ツヅ</t>
    </rPh>
    <phoneticPr fontId="4"/>
  </si>
  <si>
    <t>①有形固定資産減価償却率は、類似団体等の平均値と比べて低い水準にあることから、本市の有形固定資産は比較的老朽化の進行度合いが低いと言える。
②管渠老朽化率については全国及び類似団体の平均値を超えている。要因としては、法定耐用年数を経過した管渠が増加したことによるものであるが、ストックマネジメントによる計画的な長寿命化を行うことにより令和６年度は老朽化率が下がった。
③管渠改善率を見た場合、②の老朽化のスピードに追いつくよう、引き続き計画的な長寿命化対策を実施する必要がある。</t>
    <rPh sb="1" eb="3">
      <t>ユウケイ</t>
    </rPh>
    <rPh sb="3" eb="7">
      <t>コテイシサン</t>
    </rPh>
    <rPh sb="72" eb="74">
      <t>カンキョ</t>
    </rPh>
    <rPh sb="74" eb="77">
      <t>ロウキュウカ</t>
    </rPh>
    <rPh sb="77" eb="78">
      <t>リツ</t>
    </rPh>
    <rPh sb="83" eb="85">
      <t>ゼンコク</t>
    </rPh>
    <rPh sb="85" eb="86">
      <t>オヨ</t>
    </rPh>
    <rPh sb="87" eb="89">
      <t>ルイジ</t>
    </rPh>
    <rPh sb="89" eb="91">
      <t>ダンタイ</t>
    </rPh>
    <rPh sb="92" eb="94">
      <t>ヘイキン</t>
    </rPh>
    <rPh sb="94" eb="95">
      <t>チ</t>
    </rPh>
    <rPh sb="96" eb="97">
      <t>コ</t>
    </rPh>
    <rPh sb="102" eb="104">
      <t>ヨウイン</t>
    </rPh>
    <rPh sb="109" eb="111">
      <t>ホウテイ</t>
    </rPh>
    <rPh sb="111" eb="113">
      <t>タイヨウ</t>
    </rPh>
    <rPh sb="113" eb="115">
      <t>ネンスウ</t>
    </rPh>
    <rPh sb="116" eb="118">
      <t>ケイカ</t>
    </rPh>
    <rPh sb="120" eb="122">
      <t>カンキョ</t>
    </rPh>
    <rPh sb="123" eb="125">
      <t>ゾウカ</t>
    </rPh>
    <rPh sb="161" eb="162">
      <t>オコナ</t>
    </rPh>
    <rPh sb="168" eb="170">
      <t>レイワ</t>
    </rPh>
    <rPh sb="171" eb="173">
      <t>ネンド</t>
    </rPh>
    <rPh sb="174" eb="178">
      <t>ロウキュウカリツ</t>
    </rPh>
    <rPh sb="179" eb="180">
      <t>サ</t>
    </rPh>
    <rPh sb="209" eb="210">
      <t>オ</t>
    </rPh>
    <rPh sb="216" eb="217">
      <t>ヒ</t>
    </rPh>
    <rPh sb="218" eb="219">
      <t>ツヅ</t>
    </rPh>
    <rPh sb="220" eb="223">
      <t>ケイカクテキ</t>
    </rPh>
    <rPh sb="224" eb="228">
      <t>チョウジュミョウカ</t>
    </rPh>
    <rPh sb="228" eb="230">
      <t>タイサク</t>
    </rPh>
    <rPh sb="231" eb="233">
      <t>ジッシ</t>
    </rPh>
    <rPh sb="235" eb="237">
      <t>ヒツヨウ</t>
    </rPh>
    <phoneticPr fontId="4"/>
  </si>
  <si>
    <t>人口減少や使用者の節水努力等による使用料収入の減少や維持管理費の増加はあるものの、資本費の減少により大幅な悪化とはなっていないが、経営の健全性・効率性を表す指標は悪化の傾向にある。
施設の更新等については、地域の将来像を踏まえつつ、ストックマネジメントの知見を活用した施設の統廃合やダウンサイジングによる効率的な更新・管理を実施していく必要がある。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</si>
</sst>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0.16</c:v>
                </c:pt>
                <c:pt idx="2">
                  <c:v>0.15</c:v>
                </c:pt>
                <c:pt idx="3">
                  <c:v>0.21</c:v>
                </c:pt>
                <c:pt idx="4">
                  <c:v>0.09</c:v>
                </c:pt>
              </c:numCache>
            </c:numRef>
          </c:val>
          <c:extLst>
            <c:ext xmlns:c16="http://schemas.microsoft.com/office/drawing/2014/chart" uri="{C3380CC4-5D6E-409C-BE32-E72D297353CC}">
              <c16:uniqueId val="{00000000-57F1-4E4B-A302-4800948E16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57F1-4E4B-A302-4800948E16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64.33</c:v>
                </c:pt>
                <c:pt idx="1">
                  <c:v>62.73</c:v>
                </c:pt>
                <c:pt idx="2">
                  <c:v>61.43</c:v>
                </c:pt>
                <c:pt idx="3">
                  <c:v>61.43</c:v>
                </c:pt>
                <c:pt idx="4">
                  <c:v>61.43</c:v>
                </c:pt>
              </c:numCache>
            </c:numRef>
          </c:val>
          <c:extLst>
            <c:ext xmlns:c16="http://schemas.microsoft.com/office/drawing/2014/chart" uri="{C3380CC4-5D6E-409C-BE32-E72D297353CC}">
              <c16:uniqueId val="{00000000-D11E-4C13-B28D-97520BBFDD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D11E-4C13-B28D-97520BBFDD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97.21</c:v>
                </c:pt>
                <c:pt idx="1">
                  <c:v>97.2</c:v>
                </c:pt>
                <c:pt idx="2">
                  <c:v>97.15</c:v>
                </c:pt>
                <c:pt idx="3">
                  <c:v>97.36</c:v>
                </c:pt>
                <c:pt idx="4">
                  <c:v>97.41</c:v>
                </c:pt>
              </c:numCache>
            </c:numRef>
          </c:val>
          <c:extLst>
            <c:ext xmlns:c16="http://schemas.microsoft.com/office/drawing/2014/chart" uri="{C3380CC4-5D6E-409C-BE32-E72D297353CC}">
              <c16:uniqueId val="{00000000-C3CA-4461-853A-0FF3E34E46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C3CA-4461-853A-0FF3E34E46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108.68</c:v>
                </c:pt>
                <c:pt idx="1">
                  <c:v>107.03</c:v>
                </c:pt>
                <c:pt idx="2">
                  <c:v>106.88</c:v>
                </c:pt>
                <c:pt idx="3">
                  <c:v>102.81</c:v>
                </c:pt>
                <c:pt idx="4">
                  <c:v>102.46</c:v>
                </c:pt>
              </c:numCache>
            </c:numRef>
          </c:val>
          <c:extLst>
            <c:ext xmlns:c16="http://schemas.microsoft.com/office/drawing/2014/chart" uri="{C3380CC4-5D6E-409C-BE32-E72D297353CC}">
              <c16:uniqueId val="{00000000-65B8-41C3-B38F-005895A392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65B8-41C3-B38F-005895A392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28.62</c:v>
                </c:pt>
                <c:pt idx="1">
                  <c:v>30.94</c:v>
                </c:pt>
                <c:pt idx="2">
                  <c:v>33.31</c:v>
                </c:pt>
                <c:pt idx="3">
                  <c:v>35.44</c:v>
                </c:pt>
                <c:pt idx="4">
                  <c:v>37.49</c:v>
                </c:pt>
              </c:numCache>
            </c:numRef>
          </c:val>
          <c:extLst>
            <c:ext xmlns:c16="http://schemas.microsoft.com/office/drawing/2014/chart" uri="{C3380CC4-5D6E-409C-BE32-E72D297353CC}">
              <c16:uniqueId val="{00000000-9FB3-4CBC-AE4C-CB1E0CCB56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FB3-4CBC-AE4C-CB1E0CCB56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7.1</c:v>
                </c:pt>
                <c:pt idx="1">
                  <c:v>8.5399999999999991</c:v>
                </c:pt>
                <c:pt idx="2">
                  <c:v>9.84</c:v>
                </c:pt>
                <c:pt idx="3">
                  <c:v>11.35</c:v>
                </c:pt>
                <c:pt idx="4">
                  <c:v>9.82</c:v>
                </c:pt>
              </c:numCache>
            </c:numRef>
          </c:val>
          <c:extLst>
            <c:ext xmlns:c16="http://schemas.microsoft.com/office/drawing/2014/chart" uri="{C3380CC4-5D6E-409C-BE32-E72D297353CC}">
              <c16:uniqueId val="{00000000-C037-47A0-BD3B-5CDF867AAD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C037-47A0-BD3B-5CDF867AAD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17-482F-A6F5-131C3381DB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EE17-482F-A6F5-131C3381DB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113.03</c:v>
                </c:pt>
                <c:pt idx="1">
                  <c:v>116.89</c:v>
                </c:pt>
                <c:pt idx="2">
                  <c:v>115.36</c:v>
                </c:pt>
                <c:pt idx="3">
                  <c:v>112.3</c:v>
                </c:pt>
                <c:pt idx="4">
                  <c:v>108.8</c:v>
                </c:pt>
              </c:numCache>
            </c:numRef>
          </c:val>
          <c:extLst>
            <c:ext xmlns:c16="http://schemas.microsoft.com/office/drawing/2014/chart" uri="{C3380CC4-5D6E-409C-BE32-E72D297353CC}">
              <c16:uniqueId val="{00000000-CC53-4B74-A237-9130FB03C6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CC53-4B74-A237-9130FB03C6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1362.26</c:v>
                </c:pt>
                <c:pt idx="1">
                  <c:v>461.23</c:v>
                </c:pt>
                <c:pt idx="2">
                  <c:v>447.86</c:v>
                </c:pt>
                <c:pt idx="3">
                  <c:v>442.34</c:v>
                </c:pt>
                <c:pt idx="4">
                  <c:v>436.81</c:v>
                </c:pt>
              </c:numCache>
            </c:numRef>
          </c:val>
          <c:extLst>
            <c:ext xmlns:c16="http://schemas.microsoft.com/office/drawing/2014/chart" uri="{C3380CC4-5D6E-409C-BE32-E72D297353CC}">
              <c16:uniqueId val="{00000000-E323-4806-AFBA-8711A4F05E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E323-4806-AFBA-8711A4F05E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118.91</c:v>
                </c:pt>
                <c:pt idx="1">
                  <c:v>112.19</c:v>
                </c:pt>
                <c:pt idx="2">
                  <c:v>113.6</c:v>
                </c:pt>
                <c:pt idx="3">
                  <c:v>103.93</c:v>
                </c:pt>
                <c:pt idx="4">
                  <c:v>103.56</c:v>
                </c:pt>
              </c:numCache>
            </c:numRef>
          </c:val>
          <c:extLst>
            <c:ext xmlns:c16="http://schemas.microsoft.com/office/drawing/2014/chart" uri="{C3380CC4-5D6E-409C-BE32-E72D297353CC}">
              <c16:uniqueId val="{00000000-CECB-4B44-905A-47D9B2BD1A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CECB-4B44-905A-47D9B2BD1A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140.22</c:v>
                </c:pt>
                <c:pt idx="1">
                  <c:v>148.21</c:v>
                </c:pt>
                <c:pt idx="2">
                  <c:v>146.81</c:v>
                </c:pt>
                <c:pt idx="3">
                  <c:v>160.96</c:v>
                </c:pt>
                <c:pt idx="4">
                  <c:v>161.52000000000001</c:v>
                </c:pt>
              </c:numCache>
            </c:numRef>
          </c:val>
          <c:extLst>
            <c:ext xmlns:c16="http://schemas.microsoft.com/office/drawing/2014/chart" uri="{C3380CC4-5D6E-409C-BE32-E72D297353CC}">
              <c16:uniqueId val="{00000000-2E27-4062-9351-D715C1DED0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2E27-4062-9351-D715C1DED0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179215</v>
      </c>
      <c r="AM8" s="41"/>
      <c r="AN8" s="41"/>
      <c r="AO8" s="41"/>
      <c r="AP8" s="41"/>
      <c r="AQ8" s="41"/>
      <c r="AR8" s="41"/>
      <c r="AS8" s="41"/>
      <c r="AT8" s="34">
        <f>データ!T6</f>
        <v>765.31</v>
      </c>
      <c r="AU8" s="34"/>
      <c r="AV8" s="34"/>
      <c r="AW8" s="34"/>
      <c r="AX8" s="34"/>
      <c r="AY8" s="34"/>
      <c r="AZ8" s="34"/>
      <c r="BA8" s="34"/>
      <c r="BB8" s="34">
        <f>データ!U6</f>
        <v>234.17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55.1</v>
      </c>
      <c r="J10" s="34"/>
      <c r="K10" s="34"/>
      <c r="L10" s="34"/>
      <c r="M10" s="34"/>
      <c r="N10" s="34"/>
      <c r="O10" s="34"/>
      <c r="P10" s="34">
        <f>データ!P6</f>
        <v>75.22</v>
      </c>
      <c r="Q10" s="34"/>
      <c r="R10" s="34"/>
      <c r="S10" s="34"/>
      <c r="T10" s="34"/>
      <c r="U10" s="34"/>
      <c r="V10" s="34"/>
      <c r="W10" s="34">
        <f>データ!Q6</f>
        <v>81.45</v>
      </c>
      <c r="X10" s="34"/>
      <c r="Y10" s="34"/>
      <c r="Z10" s="34"/>
      <c r="AA10" s="34"/>
      <c r="AB10" s="34"/>
      <c r="AC10" s="34"/>
      <c r="AD10" s="41">
        <f>データ!R6</f>
        <v>2767</v>
      </c>
      <c r="AE10" s="41"/>
      <c r="AF10" s="41"/>
      <c r="AG10" s="41"/>
      <c r="AH10" s="41"/>
      <c r="AI10" s="41"/>
      <c r="AJ10" s="41"/>
      <c r="AK10" s="2"/>
      <c r="AL10" s="41">
        <f>データ!V6</f>
        <v>133899</v>
      </c>
      <c r="AM10" s="41"/>
      <c r="AN10" s="41"/>
      <c r="AO10" s="41"/>
      <c r="AP10" s="41"/>
      <c r="AQ10" s="41"/>
      <c r="AR10" s="41"/>
      <c r="AS10" s="41"/>
      <c r="AT10" s="34">
        <f>データ!W6</f>
        <v>31.37</v>
      </c>
      <c r="AU10" s="34"/>
      <c r="AV10" s="34"/>
      <c r="AW10" s="34"/>
      <c r="AX10" s="34"/>
      <c r="AY10" s="34"/>
      <c r="AZ10" s="34"/>
      <c r="BA10" s="34"/>
      <c r="BB10" s="34">
        <f>データ!X6</f>
        <v>4268.38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44.2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OgJo4d6y0xrVtz2z94EaksnLA4DVzNapDWqqvZrnYyt0AbbTbqWxjqwiKp6bslaRzmnN885uENuqnZR8Zfy+w==" saltValue="gFUCpe4YO3m8BFUzrark0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28</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54</v>
      </c>
      <c r="B4" s="16"/>
      <c r="C4" s="16"/>
      <c r="D4" s="16"/>
      <c r="E4" s="16"/>
      <c r="F4" s="16"/>
      <c r="G4" s="16"/>
      <c r="H4" s="87"/>
      <c r="I4" s="88"/>
      <c r="J4" s="88"/>
      <c r="K4" s="88"/>
      <c r="L4" s="88"/>
      <c r="M4" s="88"/>
      <c r="N4" s="88"/>
      <c r="O4" s="88"/>
      <c r="P4" s="88"/>
      <c r="Q4" s="88"/>
      <c r="R4" s="88"/>
      <c r="S4" s="88"/>
      <c r="T4" s="88"/>
      <c r="U4" s="88"/>
      <c r="V4" s="88"/>
      <c r="W4" s="88"/>
      <c r="X4" s="89"/>
      <c r="Y4" s="83" t="s">
        <v>55</v>
      </c>
      <c r="Z4" s="83"/>
      <c r="AA4" s="83"/>
      <c r="AB4" s="83"/>
      <c r="AC4" s="83"/>
      <c r="AD4" s="83"/>
      <c r="AE4" s="83"/>
      <c r="AF4" s="83"/>
      <c r="AG4" s="83"/>
      <c r="AH4" s="83"/>
      <c r="AI4" s="83"/>
      <c r="AJ4" s="83" t="s">
        <v>56</v>
      </c>
      <c r="AK4" s="83"/>
      <c r="AL4" s="83"/>
      <c r="AM4" s="83"/>
      <c r="AN4" s="83"/>
      <c r="AO4" s="83"/>
      <c r="AP4" s="83"/>
      <c r="AQ4" s="83"/>
      <c r="AR4" s="83"/>
      <c r="AS4" s="83"/>
      <c r="AT4" s="83"/>
      <c r="AU4" s="83" t="s">
        <v>57</v>
      </c>
      <c r="AV4" s="83"/>
      <c r="AW4" s="83"/>
      <c r="AX4" s="83"/>
      <c r="AY4" s="83"/>
      <c r="AZ4" s="83"/>
      <c r="BA4" s="83"/>
      <c r="BB4" s="83"/>
      <c r="BC4" s="83"/>
      <c r="BD4" s="83"/>
      <c r="BE4" s="83"/>
      <c r="BF4" s="83" t="s">
        <v>58</v>
      </c>
      <c r="BG4" s="83"/>
      <c r="BH4" s="83"/>
      <c r="BI4" s="83"/>
      <c r="BJ4" s="83"/>
      <c r="BK4" s="83"/>
      <c r="BL4" s="83"/>
      <c r="BM4" s="83"/>
      <c r="BN4" s="83"/>
      <c r="BO4" s="83"/>
      <c r="BP4" s="83"/>
      <c r="BQ4" s="83" t="s">
        <v>59</v>
      </c>
      <c r="BR4" s="83"/>
      <c r="BS4" s="83"/>
      <c r="BT4" s="83"/>
      <c r="BU4" s="83"/>
      <c r="BV4" s="83"/>
      <c r="BW4" s="83"/>
      <c r="BX4" s="83"/>
      <c r="BY4" s="83"/>
      <c r="BZ4" s="83"/>
      <c r="CA4" s="83"/>
      <c r="CB4" s="83" t="s">
        <v>60</v>
      </c>
      <c r="CC4" s="83"/>
      <c r="CD4" s="83"/>
      <c r="CE4" s="83"/>
      <c r="CF4" s="83"/>
      <c r="CG4" s="83"/>
      <c r="CH4" s="83"/>
      <c r="CI4" s="83"/>
      <c r="CJ4" s="83"/>
      <c r="CK4" s="83"/>
      <c r="CL4" s="83"/>
      <c r="CM4" s="83" t="s">
        <v>61</v>
      </c>
      <c r="CN4" s="83"/>
      <c r="CO4" s="83"/>
      <c r="CP4" s="83"/>
      <c r="CQ4" s="83"/>
      <c r="CR4" s="83"/>
      <c r="CS4" s="83"/>
      <c r="CT4" s="83"/>
      <c r="CU4" s="83"/>
      <c r="CV4" s="83"/>
      <c r="CW4" s="83"/>
      <c r="CX4" s="83" t="s">
        <v>62</v>
      </c>
      <c r="CY4" s="83"/>
      <c r="CZ4" s="83"/>
      <c r="DA4" s="83"/>
      <c r="DB4" s="83"/>
      <c r="DC4" s="83"/>
      <c r="DD4" s="83"/>
      <c r="DE4" s="83"/>
      <c r="DF4" s="83"/>
      <c r="DG4" s="83"/>
      <c r="DH4" s="83"/>
      <c r="DI4" s="83" t="s">
        <v>63</v>
      </c>
      <c r="DJ4" s="83"/>
      <c r="DK4" s="83"/>
      <c r="DL4" s="83"/>
      <c r="DM4" s="83"/>
      <c r="DN4" s="83"/>
      <c r="DO4" s="83"/>
      <c r="DP4" s="83"/>
      <c r="DQ4" s="83"/>
      <c r="DR4" s="83"/>
      <c r="DS4" s="83"/>
      <c r="DT4" s="83" t="s">
        <v>64</v>
      </c>
      <c r="DU4" s="83"/>
      <c r="DV4" s="83"/>
      <c r="DW4" s="83"/>
      <c r="DX4" s="83"/>
      <c r="DY4" s="83"/>
      <c r="DZ4" s="83"/>
      <c r="EA4" s="83"/>
      <c r="EB4" s="83"/>
      <c r="EC4" s="83"/>
      <c r="ED4" s="83"/>
      <c r="EE4" s="83" t="s">
        <v>65</v>
      </c>
      <c r="EF4" s="83"/>
      <c r="EG4" s="83"/>
      <c r="EH4" s="83"/>
      <c r="EI4" s="83"/>
      <c r="EJ4" s="83"/>
      <c r="EK4" s="83"/>
      <c r="EL4" s="83"/>
      <c r="EM4" s="83"/>
      <c r="EN4" s="83"/>
      <c r="EO4" s="83"/>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312011</v>
      </c>
      <c r="D6" s="19">
        <f t="shared" si="3"/>
        <v>46</v>
      </c>
      <c r="E6" s="19">
        <f t="shared" si="3"/>
        <v>17</v>
      </c>
      <c r="F6" s="19">
        <f t="shared" si="3"/>
        <v>1</v>
      </c>
      <c r="G6" s="19">
        <f t="shared" si="3"/>
        <v>0</v>
      </c>
      <c r="H6" s="19" t="str">
        <f t="shared" si="3"/>
        <v>鳥取県　鳥取市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55.1</v>
      </c>
      <c r="P6" s="20">
        <f t="shared" si="3"/>
        <v>75.22</v>
      </c>
      <c r="Q6" s="20">
        <f t="shared" si="3"/>
        <v>81.45</v>
      </c>
      <c r="R6" s="20">
        <f t="shared" si="3"/>
        <v>2767</v>
      </c>
      <c r="S6" s="20">
        <f t="shared" si="3"/>
        <v>179215</v>
      </c>
      <c r="T6" s="20">
        <f t="shared" si="3"/>
        <v>765.31</v>
      </c>
      <c r="U6" s="20">
        <f t="shared" si="3"/>
        <v>234.17</v>
      </c>
      <c r="V6" s="20">
        <f t="shared" si="3"/>
        <v>133899</v>
      </c>
      <c r="W6" s="20">
        <f t="shared" si="3"/>
        <v>31.37</v>
      </c>
      <c r="X6" s="20">
        <f t="shared" si="3"/>
        <v>4268.38</v>
      </c>
      <c r="Y6" s="21">
        <f>IF(Y7="",NA(),Y7)</f>
        <v>108.68</v>
      </c>
      <c r="Z6" s="21">
        <f t="shared" ref="Z6:AH6" si="4">IF(Z7="",NA(),Z7)</f>
        <v>107.03</v>
      </c>
      <c r="AA6" s="21">
        <f t="shared" si="4"/>
        <v>106.88</v>
      </c>
      <c r="AB6" s="21">
        <f t="shared" si="4"/>
        <v>102.81</v>
      </c>
      <c r="AC6" s="21">
        <f t="shared" si="4"/>
        <v>102.46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113.03</v>
      </c>
      <c r="AV6" s="21">
        <f t="shared" ref="AV6:BD6" si="6">IF(AV7="",NA(),AV7)</f>
        <v>116.89</v>
      </c>
      <c r="AW6" s="21">
        <f t="shared" si="6"/>
        <v>115.36</v>
      </c>
      <c r="AX6" s="21">
        <f t="shared" si="6"/>
        <v>112.3</v>
      </c>
      <c r="AY6" s="21">
        <f t="shared" si="6"/>
        <v>108.8</v>
      </c>
      <c r="AZ6" s="21">
        <f t="shared" si="6"/>
        <v>60.82</v>
      </c>
      <c r="BA6" s="21">
        <f t="shared" si="6"/>
        <v>63.48</v>
      </c>
      <c r="BB6" s="21">
        <f t="shared" si="6"/>
        <v>65.510000000000005</v>
      </c>
      <c r="BC6" s="21">
        <f t="shared" si="6"/>
        <v>72.78</v>
      </c>
      <c r="BD6" s="21">
        <f t="shared" si="6"/>
        <v>74.56</v>
      </c>
      <c r="BE6" s="20" t="str">
        <f>IF(BE7="","",IF(BE7="-","【-】","【"&amp;SUBSTITUTE(TEXT(BE7,"#,##0.00"),"-","△")&amp;"】"))</f>
        <v>【82.75】</v>
      </c>
      <c r="BF6" s="21">
        <f>IF(BF7="",NA(),BF7)</f>
        <v>1362.26</v>
      </c>
      <c r="BG6" s="21">
        <f t="shared" ref="BG6:BO6" si="7">IF(BG7="",NA(),BG7)</f>
        <v>461.23</v>
      </c>
      <c r="BH6" s="21">
        <f t="shared" si="7"/>
        <v>447.86</v>
      </c>
      <c r="BI6" s="21">
        <f t="shared" si="7"/>
        <v>442.34</v>
      </c>
      <c r="BJ6" s="21">
        <f t="shared" si="7"/>
        <v>436.81</v>
      </c>
      <c r="BK6" s="21">
        <f t="shared" si="7"/>
        <v>920.83</v>
      </c>
      <c r="BL6" s="21">
        <f t="shared" si="7"/>
        <v>874.02</v>
      </c>
      <c r="BM6" s="21">
        <f t="shared" si="7"/>
        <v>827.43</v>
      </c>
      <c r="BN6" s="21">
        <f t="shared" si="7"/>
        <v>790.32</v>
      </c>
      <c r="BO6" s="21">
        <f t="shared" si="7"/>
        <v>747.33</v>
      </c>
      <c r="BP6" s="20" t="str">
        <f>IF(BP7="","",IF(BP7="-","【-】","【"&amp;SUBSTITUTE(TEXT(BP7,"#,##0.00"),"-","△")&amp;"】"))</f>
        <v>【602.56】</v>
      </c>
      <c r="BQ6" s="21">
        <f>IF(BQ7="",NA(),BQ7)</f>
        <v>118.91</v>
      </c>
      <c r="BR6" s="21">
        <f t="shared" ref="BR6:BZ6" si="8">IF(BR7="",NA(),BR7)</f>
        <v>112.19</v>
      </c>
      <c r="BS6" s="21">
        <f t="shared" si="8"/>
        <v>113.6</v>
      </c>
      <c r="BT6" s="21">
        <f t="shared" si="8"/>
        <v>103.93</v>
      </c>
      <c r="BU6" s="21">
        <f t="shared" si="8"/>
        <v>103.56</v>
      </c>
      <c r="BV6" s="21">
        <f t="shared" si="8"/>
        <v>99.82</v>
      </c>
      <c r="BW6" s="21">
        <f t="shared" si="8"/>
        <v>100.32</v>
      </c>
      <c r="BX6" s="21">
        <f t="shared" si="8"/>
        <v>99.71</v>
      </c>
      <c r="BY6" s="21">
        <f t="shared" si="8"/>
        <v>98.7</v>
      </c>
      <c r="BZ6" s="21">
        <f t="shared" si="8"/>
        <v>100.01</v>
      </c>
      <c r="CA6" s="20" t="str">
        <f>IF(CA7="","",IF(CA7="-","【-】","【"&amp;SUBSTITUTE(TEXT(CA7,"#,##0.00"),"-","△")&amp;"】"))</f>
        <v>【97.94】</v>
      </c>
      <c r="CB6" s="21">
        <f>IF(CB7="",NA(),CB7)</f>
        <v>140.22</v>
      </c>
      <c r="CC6" s="21">
        <f t="shared" ref="CC6:CK6" si="9">IF(CC7="",NA(),CC7)</f>
        <v>148.21</v>
      </c>
      <c r="CD6" s="21">
        <f t="shared" si="9"/>
        <v>146.81</v>
      </c>
      <c r="CE6" s="21">
        <f t="shared" si="9"/>
        <v>160.96</v>
      </c>
      <c r="CF6" s="21">
        <f t="shared" si="9"/>
        <v>161.52000000000001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64.33</v>
      </c>
      <c r="CN6" s="21">
        <f t="shared" ref="CN6:CV6" si="10">IF(CN7="",NA(),CN7)</f>
        <v>62.73</v>
      </c>
      <c r="CO6" s="21">
        <f t="shared" si="10"/>
        <v>61.43</v>
      </c>
      <c r="CP6" s="21">
        <f t="shared" si="10"/>
        <v>61.43</v>
      </c>
      <c r="CQ6" s="21">
        <f t="shared" si="10"/>
        <v>61.43</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97.21</v>
      </c>
      <c r="CY6" s="21">
        <f t="shared" ref="CY6:DG6" si="11">IF(CY7="",NA(),CY7)</f>
        <v>97.2</v>
      </c>
      <c r="CZ6" s="21">
        <f t="shared" si="11"/>
        <v>97.15</v>
      </c>
      <c r="DA6" s="21">
        <f t="shared" si="11"/>
        <v>97.36</v>
      </c>
      <c r="DB6" s="21">
        <f t="shared" si="11"/>
        <v>97.41</v>
      </c>
      <c r="DC6" s="21">
        <f t="shared" si="11"/>
        <v>94.41</v>
      </c>
      <c r="DD6" s="21">
        <f t="shared" si="11"/>
        <v>94.43</v>
      </c>
      <c r="DE6" s="21">
        <f t="shared" si="11"/>
        <v>94.58</v>
      </c>
      <c r="DF6" s="21">
        <f t="shared" si="11"/>
        <v>94.69</v>
      </c>
      <c r="DG6" s="21">
        <f t="shared" si="11"/>
        <v>94.81</v>
      </c>
      <c r="DH6" s="20" t="str">
        <f>IF(DH7="","",IF(DH7="-","【-】","【"&amp;SUBSTITUTE(TEXT(DH7,"#,##0.00"),"-","△")&amp;"】"))</f>
        <v>【96.00】</v>
      </c>
      <c r="DI6" s="21">
        <f>IF(DI7="",NA(),DI7)</f>
        <v>28.62</v>
      </c>
      <c r="DJ6" s="21">
        <f t="shared" ref="DJ6:DR6" si="12">IF(DJ7="",NA(),DJ7)</f>
        <v>30.94</v>
      </c>
      <c r="DK6" s="21">
        <f t="shared" si="12"/>
        <v>33.31</v>
      </c>
      <c r="DL6" s="21">
        <f t="shared" si="12"/>
        <v>35.44</v>
      </c>
      <c r="DM6" s="21">
        <f t="shared" si="12"/>
        <v>37.49</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7.1</v>
      </c>
      <c r="DU6" s="21">
        <f t="shared" ref="DU6:EC6" si="13">IF(DU7="",NA(),DU7)</f>
        <v>8.5399999999999991</v>
      </c>
      <c r="DV6" s="21">
        <f t="shared" si="13"/>
        <v>9.84</v>
      </c>
      <c r="DW6" s="21">
        <f t="shared" si="13"/>
        <v>11.35</v>
      </c>
      <c r="DX6" s="21">
        <f t="shared" si="13"/>
        <v>9.82</v>
      </c>
      <c r="DY6" s="21">
        <f t="shared" si="13"/>
        <v>5.18</v>
      </c>
      <c r="DZ6" s="21">
        <f t="shared" si="13"/>
        <v>6.01</v>
      </c>
      <c r="EA6" s="21">
        <f t="shared" si="13"/>
        <v>6.84</v>
      </c>
      <c r="EB6" s="21">
        <f t="shared" si="13"/>
        <v>7.69</v>
      </c>
      <c r="EC6" s="21">
        <f t="shared" si="13"/>
        <v>8.39</v>
      </c>
      <c r="ED6" s="20" t="str">
        <f>IF(ED7="","",IF(ED7="-","【-】","【"&amp;SUBSTITUTE(TEXT(ED7,"#,##0.00"),"-","△")&amp;"】"))</f>
        <v>【9.46】</v>
      </c>
      <c r="EE6" s="21">
        <f>IF(EE7="",NA(),EE7)</f>
        <v>0.1</v>
      </c>
      <c r="EF6" s="21">
        <f t="shared" ref="EF6:EN6" si="14">IF(EF7="",NA(),EF7)</f>
        <v>0.16</v>
      </c>
      <c r="EG6" s="21">
        <f t="shared" si="14"/>
        <v>0.15</v>
      </c>
      <c r="EH6" s="21">
        <f t="shared" si="14"/>
        <v>0.21</v>
      </c>
      <c r="EI6" s="21">
        <f t="shared" si="14"/>
        <v>0.09</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312011</v>
      </c>
      <c r="D7" s="23">
        <v>46</v>
      </c>
      <c r="E7" s="23">
        <v>17</v>
      </c>
      <c r="F7" s="23">
        <v>1</v>
      </c>
      <c r="G7" s="23">
        <v>0</v>
      </c>
      <c r="H7" s="23" t="s">
        <v>95</v>
      </c>
      <c r="I7" s="23" t="s">
        <v>96</v>
      </c>
      <c r="J7" s="23" t="s">
        <v>97</v>
      </c>
      <c r="K7" s="23" t="s">
        <v>98</v>
      </c>
      <c r="L7" s="23" t="s">
        <v>99</v>
      </c>
      <c r="M7" s="23" t="s">
        <v>100</v>
      </c>
      <c r="N7" s="24" t="s">
        <v>101</v>
      </c>
      <c r="O7" s="24">
        <v>55.1</v>
      </c>
      <c r="P7" s="24">
        <v>75.22</v>
      </c>
      <c r="Q7" s="24">
        <v>81.45</v>
      </c>
      <c r="R7" s="24">
        <v>2767</v>
      </c>
      <c r="S7" s="24">
        <v>179215</v>
      </c>
      <c r="T7" s="24">
        <v>765.31</v>
      </c>
      <c r="U7" s="24">
        <v>234.17</v>
      </c>
      <c r="V7" s="24">
        <v>133899</v>
      </c>
      <c r="W7" s="24">
        <v>31.37</v>
      </c>
      <c r="X7" s="24">
        <v>4268.38</v>
      </c>
      <c r="Y7" s="24">
        <v>108.68</v>
      </c>
      <c r="Z7" s="24">
        <v>107.03</v>
      </c>
      <c r="AA7" s="24">
        <v>106.88</v>
      </c>
      <c r="AB7" s="24">
        <v>102.81</v>
      </c>
      <c r="AC7" s="24">
        <v>102.46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113.03</v>
      </c>
      <c r="AV7" s="24">
        <v>116.89</v>
      </c>
      <c r="AW7" s="24">
        <v>115.36</v>
      </c>
      <c r="AX7" s="24">
        <v>112.3</v>
      </c>
      <c r="AY7" s="24">
        <v>108.8</v>
      </c>
      <c r="AZ7" s="24">
        <v>60.82</v>
      </c>
      <c r="BA7" s="24">
        <v>63.48</v>
      </c>
      <c r="BB7" s="24">
        <v>65.510000000000005</v>
      </c>
      <c r="BC7" s="24">
        <v>72.78</v>
      </c>
      <c r="BD7" s="24">
        <v>74.56</v>
      </c>
      <c r="BE7" s="24">
        <v>82.75</v>
      </c>
      <c r="BF7" s="24">
        <v>1362.26</v>
      </c>
      <c r="BG7" s="24">
        <v>461.23</v>
      </c>
      <c r="BH7" s="24">
        <v>447.86</v>
      </c>
      <c r="BI7" s="24">
        <v>442.34</v>
      </c>
      <c r="BJ7" s="24">
        <v>436.81</v>
      </c>
      <c r="BK7" s="24">
        <v>920.83</v>
      </c>
      <c r="BL7" s="24">
        <v>874.02</v>
      </c>
      <c r="BM7" s="24">
        <v>827.43</v>
      </c>
      <c r="BN7" s="24">
        <v>790.32</v>
      </c>
      <c r="BO7" s="24">
        <v>747.33</v>
      </c>
      <c r="BP7" s="24">
        <v>602.55999999999995</v>
      </c>
      <c r="BQ7" s="24">
        <v>118.91</v>
      </c>
      <c r="BR7" s="24">
        <v>112.19</v>
      </c>
      <c r="BS7" s="24">
        <v>113.6</v>
      </c>
      <c r="BT7" s="24">
        <v>103.93</v>
      </c>
      <c r="BU7" s="24">
        <v>103.56</v>
      </c>
      <c r="BV7" s="24">
        <v>99.82</v>
      </c>
      <c r="BW7" s="24">
        <v>100.32</v>
      </c>
      <c r="BX7" s="24">
        <v>99.71</v>
      </c>
      <c r="BY7" s="24">
        <v>98.7</v>
      </c>
      <c r="BZ7" s="24">
        <v>100.01</v>
      </c>
      <c r="CA7" s="24">
        <v>97.94</v>
      </c>
      <c r="CB7" s="24">
        <v>140.22</v>
      </c>
      <c r="CC7" s="24">
        <v>148.21</v>
      </c>
      <c r="CD7" s="24">
        <v>146.81</v>
      </c>
      <c r="CE7" s="24">
        <v>160.96</v>
      </c>
      <c r="CF7" s="24">
        <v>161.52000000000001</v>
      </c>
      <c r="CG7" s="24">
        <v>156.77000000000001</v>
      </c>
      <c r="CH7" s="24">
        <v>157.63999999999999</v>
      </c>
      <c r="CI7" s="24">
        <v>159.59</v>
      </c>
      <c r="CJ7" s="24">
        <v>160.65</v>
      </c>
      <c r="CK7" s="24">
        <v>160.6</v>
      </c>
      <c r="CL7" s="24">
        <v>140.97999999999999</v>
      </c>
      <c r="CM7" s="24">
        <v>64.33</v>
      </c>
      <c r="CN7" s="24">
        <v>62.73</v>
      </c>
      <c r="CO7" s="24">
        <v>61.43</v>
      </c>
      <c r="CP7" s="24">
        <v>61.43</v>
      </c>
      <c r="CQ7" s="24">
        <v>61.43</v>
      </c>
      <c r="CR7" s="24">
        <v>67</v>
      </c>
      <c r="CS7" s="24">
        <v>66.650000000000006</v>
      </c>
      <c r="CT7" s="24">
        <v>64.45</v>
      </c>
      <c r="CU7" s="24">
        <v>65.11</v>
      </c>
      <c r="CV7" s="24">
        <v>65.540000000000006</v>
      </c>
      <c r="CW7" s="24">
        <v>60.13</v>
      </c>
      <c r="CX7" s="24">
        <v>97.21</v>
      </c>
      <c r="CY7" s="24">
        <v>97.2</v>
      </c>
      <c r="CZ7" s="24">
        <v>97.15</v>
      </c>
      <c r="DA7" s="24">
        <v>97.36</v>
      </c>
      <c r="DB7" s="24">
        <v>97.41</v>
      </c>
      <c r="DC7" s="24">
        <v>94.41</v>
      </c>
      <c r="DD7" s="24">
        <v>94.43</v>
      </c>
      <c r="DE7" s="24">
        <v>94.58</v>
      </c>
      <c r="DF7" s="24">
        <v>94.69</v>
      </c>
      <c r="DG7" s="24">
        <v>94.81</v>
      </c>
      <c r="DH7" s="24">
        <v>96</v>
      </c>
      <c r="DI7" s="24">
        <v>28.62</v>
      </c>
      <c r="DJ7" s="24">
        <v>30.94</v>
      </c>
      <c r="DK7" s="24">
        <v>33.31</v>
      </c>
      <c r="DL7" s="24">
        <v>35.44</v>
      </c>
      <c r="DM7" s="24">
        <v>37.49</v>
      </c>
      <c r="DN7" s="24">
        <v>34.15</v>
      </c>
      <c r="DO7" s="24">
        <v>35.53</v>
      </c>
      <c r="DP7" s="24">
        <v>37.51</v>
      </c>
      <c r="DQ7" s="24">
        <v>38.869999999999997</v>
      </c>
      <c r="DR7" s="24">
        <v>40.36</v>
      </c>
      <c r="DS7" s="24">
        <v>42.2</v>
      </c>
      <c r="DT7" s="24">
        <v>7.1</v>
      </c>
      <c r="DU7" s="24">
        <v>8.5399999999999991</v>
      </c>
      <c r="DV7" s="24">
        <v>9.84</v>
      </c>
      <c r="DW7" s="24">
        <v>11.35</v>
      </c>
      <c r="DX7" s="24">
        <v>9.82</v>
      </c>
      <c r="DY7" s="24">
        <v>5.18</v>
      </c>
      <c r="DZ7" s="24">
        <v>6.01</v>
      </c>
      <c r="EA7" s="24">
        <v>6.84</v>
      </c>
      <c r="EB7" s="24">
        <v>7.69</v>
      </c>
      <c r="EC7" s="24">
        <v>8.39</v>
      </c>
      <c r="ED7" s="24">
        <v>9.4600000000000009</v>
      </c>
      <c r="EE7" s="24">
        <v>0.1</v>
      </c>
      <c r="EF7" s="24">
        <v>0.16</v>
      </c>
      <c r="EG7" s="24">
        <v>0.15</v>
      </c>
      <c r="EH7" s="24">
        <v>0.21</v>
      </c>
      <c r="EI7" s="24">
        <v>0.09</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中居　奏斗</cp:lastModifiedBy>
  <cp:lastPrinted>2026-03-23T01:40:22Z</cp:lastPrinted>
  <dcterms:created xsi:type="dcterms:W3CDTF">2025-12-23T06:04:06Z</dcterms:created>
  <dcterms:modified xsi:type="dcterms:W3CDTF">2026-03-23T01:40:34Z</dcterms:modified>
  <cp:category/>
</cp:coreProperties>
</file>