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004021\Desktop\新しいフォルダー\"/>
    </mc:Choice>
  </mc:AlternateContent>
  <xr:revisionPtr revIDLastSave="0" documentId="13_ncr:1_{D956AB81-348D-461F-AFCD-F9F42DD9EDF2}" xr6:coauthVersionLast="47" xr6:coauthVersionMax="47" xr10:uidLastSave="{00000000-0000-0000-0000-000000000000}"/>
  <workbookProtection workbookAlgorithmName="SHA-512" workbookHashValue="vX8fSc8IN3/mOEeeLe3U4/w9eY4s22ejFkLjq6Xv04H/3EitvrEJdGF8AWvo+2Z1Ede+3MjvULgvoxPSzDgrnw==" workbookSaltValue="ERMZjVJ/SCHeTyiSqb5ZS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<sst xmlns="http://schemas.openxmlformats.org/spreadsheetml/2006/main" count="231" uniqueCount="115">
  <si>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</si>
  <si>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</si>
  <si>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</si>
  <si>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</si>
  <si>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</si>
  <si>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</si>
  <si>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</si>
  <si>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</si>
  <si>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</si>
  <si>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</si>
  <si>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</si>
  <si>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</si>
  <si>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</si>
  <si>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</si>
  <si>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</si>
  <si>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</si>
  <si>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</si>
  <si>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</si>
  <si>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</si>
  <si>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</si>
  <si>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</si>
  <si>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</si>
  <si>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</si>
  <si>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</si>
  <si>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</si>
  <si>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</si>
  <si>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</si>
  <si>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</si>
  <si>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</si>
  <si>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</si>
  <si>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</si>
  <si>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</si>
  <si>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</si>
  <si>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</si>
  <si>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</si>
  <si>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</si>
  <si>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</si>
  <si>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</si>
  <si>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</si>
  <si>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</si>
  <si>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</si>
  <si>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</si>
  <si>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</si>
  <si>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</si>
  <si>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</si>
  <si>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</si>
  <si>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</si>
  <si>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</si>
  <si>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</si>
  <si>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</si>
  <si>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</si>
  <si>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</si>
  <si>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</si>
  <si>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</si>
  <si>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</si>
  <si>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</si>
  <si>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</si>
  <si>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</si>
  <si>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</si>
  <si>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</si>
  <si>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</si>
  <si>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</si>
  <si>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</si>
  <si>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</si>
  <si>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</si>
  <si>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</si>
  <si>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</si>
  <si>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</si>
  <si>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</si>
  <si>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</si>
  <si>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</si>
  <si>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</si>
  <si>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</si>
  <si>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</si>
  <si>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</si>
  <si>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</si>
  <si>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</si>
  <si>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</si>
  <si>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</si>
  <si>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</si>
  <si>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</si>
  <si>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</si>
  <si>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</si>
  <si>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</si>
  <si>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</si>
  <si>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</si>
  <si>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</si>
  <si>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</si>
  <si>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</si>
  <si>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</si>
  <si>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</si>
  <si>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</si>
  <si>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</si>
  <si>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</si>
  <si>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</si>
  <si>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</si>
  <si>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</si>
  <si>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</si>
  <si>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</si>
  <si>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</si>
  <si>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</si>
  <si>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</si>
  <si>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</si>
  <si>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</si>
  <si>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</si>
  <si>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</si>
  <si>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</si>
  <si>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</si>
  <si>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</si>
  <si>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</si>
  <si>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</si>
  <si>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</si>
  <si>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を超える水準で推移しているが、経費回収率は令和4年度から100％を下回り、今後も使用料収入の減少と維持管理費の増加が続くものと予想されることから、集落排水事業等も含めた使用料水準の検討が必要である。
施設の状況は、現在のところ法定耐用年数を超える管渠はないものの、地域の将来像を踏まえながら、ストックマネジメントの知見を活用した施設の統廃合やダウンサイジングによる効率的な管理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rPh sb="26" eb="28">
      <t>ケイヒ</t>
    </rPh>
    <rPh sb="28" eb="31">
      <t>カイシュウリツ</t>
    </rPh>
    <rPh sb="32" eb="34">
      <t>レイワ</t>
    </rPh>
    <rPh sb="35" eb="37">
      <t>ネンド</t>
    </rPh>
    <rPh sb="44" eb="46">
      <t>シタマワ</t>
    </rPh>
    <phoneticPr fontId="4"/>
  </si>
  <si>
    <t>①使用料収入、一般会計からの繰入金を含む経常収益の増加に対して、減価償却費、支払いのピークが過ぎた企業債の償還に伴う支払利息が減少したこと等により経常費用が減少したことから、経常収支比率は前年度より上がった。また、②累積欠損金も発生していないことから、両比率とも良好な値を示している。
③流動比率は、目安となる100％の水準を大きく下回っているものの、使用料収入や一般会計からの繰入等により支払い能力は確保されている。
④企業債残高対事業規模比率は、既存の企業債の償還に伴い低下傾向にある。
⑤経費回収率は、使用料収入の減少に対し、労務単価上昇等の影響を受けた維持管理費の増加に伴い、令和４年度から100%の水準を割り込んではいるが、類似団体や全国平均より高い数値を維持している。
⑥汚水処理原価は、類似団体の平均値よりも安価ではあるが、悪化傾向にあるためコスト縮減の取組みが必要である。
⑦施設利用率は、類似団体や全国の平均値と比較しても低い状況にある。これは、人口減少等による有収水量の減少が要因と考えられる。ストックマネジメントの活用等による適切な施設管理に努める必要がある。
⑧水洗化率は、令和６年度は人口減少等により前年度より下がったが、類似団体や全国の平均値より高い水準で推移しており、良好な値と言える。</t>
    <rPh sb="16" eb="17">
      <t>キン</t>
    </rPh>
    <rPh sb="18" eb="19">
      <t>フク</t>
    </rPh>
    <rPh sb="20" eb="24">
      <t>ケイジョウシュウエキ</t>
    </rPh>
    <rPh sb="25" eb="27">
      <t>ゾウカ</t>
    </rPh>
    <rPh sb="28" eb="29">
      <t>タイ</t>
    </rPh>
    <rPh sb="73" eb="77">
      <t>ケイジョウヒヨウ</t>
    </rPh>
    <rPh sb="78" eb="80">
      <t>ゲンショウ</t>
    </rPh>
    <rPh sb="94" eb="97">
      <t>ゼンネンド</t>
    </rPh>
    <rPh sb="99" eb="100">
      <t>ア</t>
    </rPh>
    <rPh sb="144" eb="146">
      <t>リュウドウ</t>
    </rPh>
    <rPh sb="146" eb="148">
      <t>ヒリツ</t>
    </rPh>
    <rPh sb="256" eb="259">
      <t>シヨウリョウ</t>
    </rPh>
    <rPh sb="259" eb="261">
      <t>シュウニュウ</t>
    </rPh>
    <rPh sb="266" eb="267">
      <t>タイ</t>
    </rPh>
    <rPh sb="282" eb="287">
      <t>イジカンリヒ</t>
    </rPh>
    <rPh sb="288" eb="290">
      <t>ゾウカ</t>
    </rPh>
    <rPh sb="291" eb="292">
      <t>トモナ</t>
    </rPh>
    <rPh sb="294" eb="296">
      <t>レイワ</t>
    </rPh>
    <rPh sb="297" eb="299">
      <t>ネンド</t>
    </rPh>
    <rPh sb="306" eb="308">
      <t>スイジュン</t>
    </rPh>
    <rPh sb="309" eb="310">
      <t>ワ</t>
    </rPh>
    <rPh sb="311" eb="312">
      <t>コ</t>
    </rPh>
    <rPh sb="319" eb="323">
      <t>ルイジダンタイ</t>
    </rPh>
    <rPh sb="324" eb="328">
      <t>ゼンコクヘイキン</t>
    </rPh>
    <rPh sb="330" eb="331">
      <t>タカ</t>
    </rPh>
    <rPh sb="332" eb="334">
      <t>スウチ</t>
    </rPh>
    <rPh sb="335" eb="337">
      <t>イジ</t>
    </rPh>
    <rPh sb="364" eb="366">
      <t>アンカ</t>
    </rPh>
    <rPh sb="372" eb="374">
      <t>アッカ</t>
    </rPh>
    <rPh sb="374" eb="376">
      <t>ケイコウ</t>
    </rPh>
    <rPh sb="401" eb="406">
      <t>シセツリヨウリツ</t>
    </rPh>
    <rPh sb="436" eb="438">
      <t>ジンコウ</t>
    </rPh>
    <rPh sb="438" eb="440">
      <t>ゲンショウ</t>
    </rPh>
    <rPh sb="440" eb="441">
      <t>トウ</t>
    </rPh>
    <rPh sb="444" eb="446">
      <t>ユウシュウ</t>
    </rPh>
    <rPh sb="446" eb="448">
      <t>スイリョウ</t>
    </rPh>
    <rPh sb="449" eb="451">
      <t>ゲンショウ</t>
    </rPh>
    <rPh sb="452" eb="454">
      <t>ヨウイン</t>
    </rPh>
    <rPh sb="505" eb="507">
      <t>レイワ</t>
    </rPh>
    <rPh sb="508" eb="510">
      <t>ネンド</t>
    </rPh>
    <rPh sb="511" eb="516">
      <t>ジンコウゲンショウトウ</t>
    </rPh>
    <rPh sb="519" eb="522">
      <t>ゼンネンド</t>
    </rPh>
    <rPh sb="524" eb="525">
      <t>サ</t>
    </rPh>
    <phoneticPr fontId="4"/>
  </si>
  <si>
    <t>①有形固定資産減価償却率は上昇傾向にあるため、引き続き計画的に長寿命化対策を実施していく。
②管渠老朽化率は、供用開始が平成8年度であり、法定耐用年数を超える管渠はない。</t>
    <rPh sb="1" eb="7">
      <t>ユウケイコテイシサン</t>
    </rPh>
    <rPh sb="23" eb="24">
      <t>ヒ</t>
    </rPh>
    <rPh sb="25" eb="26">
      <t>ツヅ</t>
    </rPh>
    <rPh sb="27" eb="29">
      <t>ケイカク</t>
    </rPh>
    <rPh sb="29" eb="30">
      <t>テキ</t>
    </rPh>
    <rPh sb="31" eb="35">
      <t>チョウジュミョウカ</t>
    </rPh>
    <rPh sb="35" eb="37">
      <t>タイサク</t>
    </rPh>
    <rPh sb="38" eb="40">
      <t>ジッシ</t>
    </rPh>
    <rPh sb="48" eb="50">
      <t>カンキョ</t>
    </rPh>
    <rPh sb="50" eb="54">
      <t>ロウキュウカリツ</t>
    </rPh>
    <rPh sb="56" eb="58">
      <t>キョウヨウ</t>
    </rPh>
    <rPh sb="58" eb="60">
      <t>カイシ</t>
    </rPh>
    <rPh sb="61" eb="63">
      <t>ヘイセイ</t>
    </rPh>
    <rPh sb="64" eb="66">
      <t>ネンド</t>
    </rPh>
    <rPh sb="70" eb="72">
      <t>ホウテイ</t>
    </rPh>
    <rPh sb="72" eb="74">
      <t>タイヨウ</t>
    </rPh>
    <rPh sb="74" eb="76">
      <t>ネンスウ</t>
    </rPh>
    <rPh sb="77" eb="78">
      <t>コ</t>
    </rPh>
    <rPh sb="80" eb="82">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</si>
</sst>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19-44D9-9461-4DC0A1718C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A19-44D9-9461-4DC0A1718C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36.5</c:v>
                </c:pt>
                <c:pt idx="1">
                  <c:v>37.520000000000003</c:v>
                </c:pt>
                <c:pt idx="2">
                  <c:v>36.72</c:v>
                </c:pt>
                <c:pt idx="3">
                  <c:v>36.72</c:v>
                </c:pt>
                <c:pt idx="4">
                  <c:v>36.72</c:v>
                </c:pt>
              </c:numCache>
            </c:numRef>
          </c:val>
          <c:extLst>
            <c:ext xmlns:c16="http://schemas.microsoft.com/office/drawing/2014/chart" uri="{C3380CC4-5D6E-409C-BE32-E72D297353CC}">
              <c16:uniqueId val="{00000000-272D-4632-92F0-AA53445F8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72D-4632-92F0-AA53445F8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94.69</c:v>
                </c:pt>
                <c:pt idx="1">
                  <c:v>97</c:v>
                </c:pt>
                <c:pt idx="2">
                  <c:v>97.03</c:v>
                </c:pt>
                <c:pt idx="3">
                  <c:v>97.6</c:v>
                </c:pt>
                <c:pt idx="4">
                  <c:v>97.29</c:v>
                </c:pt>
              </c:numCache>
            </c:numRef>
          </c:val>
          <c:extLst>
            <c:ext xmlns:c16="http://schemas.microsoft.com/office/drawing/2014/chart" uri="{C3380CC4-5D6E-409C-BE32-E72D297353CC}">
              <c16:uniqueId val="{00000000-2D6F-412C-A981-F890E516BA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D6F-412C-A981-F890E516BA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110.87</c:v>
                </c:pt>
                <c:pt idx="1">
                  <c:v>112.75</c:v>
                </c:pt>
                <c:pt idx="2">
                  <c:v>113.43</c:v>
                </c:pt>
                <c:pt idx="3">
                  <c:v>109.18</c:v>
                </c:pt>
                <c:pt idx="4">
                  <c:v>118.72</c:v>
                </c:pt>
              </c:numCache>
            </c:numRef>
          </c:val>
          <c:extLst>
            <c:ext xmlns:c16="http://schemas.microsoft.com/office/drawing/2014/chart" uri="{C3380CC4-5D6E-409C-BE32-E72D297353CC}">
              <c16:uniqueId val="{00000000-5994-4780-8365-28300B6A87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994-4780-8365-28300B6A87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c:v>
                </c:pt>
                <c:pt idx="1">
                  <c:v>32.840000000000003</c:v>
                </c:pt>
                <c:pt idx="2">
                  <c:v>35.24</c:v>
                </c:pt>
                <c:pt idx="3">
                  <c:v>37.409999999999997</c:v>
                </c:pt>
                <c:pt idx="4">
                  <c:v>39.71</c:v>
                </c:pt>
              </c:numCache>
            </c:numRef>
          </c:val>
          <c:extLst>
            <c:ext xmlns:c16="http://schemas.microsoft.com/office/drawing/2014/chart" uri="{C3380CC4-5D6E-409C-BE32-E72D297353CC}">
              <c16:uniqueId val="{00000000-409F-4CE8-81EE-A21765F7A8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09F-4CE8-81EE-A21765F7A8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3-4500-A4CF-BC489EA6FA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253-4500-A4CF-BC489EA6FA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EE-49A3-8E60-A6CADCC3DA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6EE-49A3-8E60-A6CADCC3DA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11.89</c:v>
                </c:pt>
                <c:pt idx="1">
                  <c:v>14.22</c:v>
                </c:pt>
                <c:pt idx="2">
                  <c:v>33.270000000000003</c:v>
                </c:pt>
                <c:pt idx="3">
                  <c:v>7.19</c:v>
                </c:pt>
                <c:pt idx="4">
                  <c:v>4.4400000000000004</c:v>
                </c:pt>
              </c:numCache>
            </c:numRef>
          </c:val>
          <c:extLst>
            <c:ext xmlns:c16="http://schemas.microsoft.com/office/drawing/2014/chart" uri="{C3380CC4-5D6E-409C-BE32-E72D297353CC}">
              <c16:uniqueId val="{00000000-FF3A-4BE6-A969-862474073D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F3A-4BE6-A969-862474073D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1723.31</c:v>
                </c:pt>
                <c:pt idx="1">
                  <c:v>445.29</c:v>
                </c:pt>
                <c:pt idx="2">
                  <c:v>406.56</c:v>
                </c:pt>
                <c:pt idx="3">
                  <c:v>365.42</c:v>
                </c:pt>
                <c:pt idx="4">
                  <c:v>305.24</c:v>
                </c:pt>
              </c:numCache>
            </c:numRef>
          </c:val>
          <c:extLst>
            <c:ext xmlns:c16="http://schemas.microsoft.com/office/drawing/2014/chart" uri="{C3380CC4-5D6E-409C-BE32-E72D297353CC}">
              <c16:uniqueId val="{00000000-15AE-45E6-A55D-CE9372228A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5AE-45E6-A55D-CE9372228A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118.85</c:v>
                </c:pt>
                <c:pt idx="1">
                  <c:v>111.7</c:v>
                </c:pt>
                <c:pt idx="2">
                  <c:v>98.3</c:v>
                </c:pt>
                <c:pt idx="3">
                  <c:v>89.79</c:v>
                </c:pt>
                <c:pt idx="4">
                  <c:v>88.59</c:v>
                </c:pt>
              </c:numCache>
            </c:numRef>
          </c:val>
          <c:extLst>
            <c:ext xmlns:c16="http://schemas.microsoft.com/office/drawing/2014/chart" uri="{C3380CC4-5D6E-409C-BE32-E72D297353CC}">
              <c16:uniqueId val="{00000000-209D-469E-91C7-3530A5ADA0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09D-469E-91C7-3530A5ADA0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142.09</c:v>
                </c:pt>
                <c:pt idx="1">
                  <c:v>150.61000000000001</c:v>
                </c:pt>
                <c:pt idx="2">
                  <c:v>170.67</c:v>
                </c:pt>
                <c:pt idx="3">
                  <c:v>187.16</c:v>
                </c:pt>
                <c:pt idx="4">
                  <c:v>191.34</c:v>
                </c:pt>
              </c:numCache>
            </c:numRef>
          </c:val>
          <c:extLst>
            <c:ext xmlns:c16="http://schemas.microsoft.com/office/drawing/2014/chart" uri="{C3380CC4-5D6E-409C-BE32-E72D297353CC}">
              <c16:uniqueId val="{00000000-762E-493F-AD79-0CC2CC9C50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62E-493F-AD79-0CC2CC9C50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鳥取県　鳥取市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179215</v>
      </c>
      <c r="AM8" s="45"/>
      <c r="AN8" s="45"/>
      <c r="AO8" s="45"/>
      <c r="AP8" s="45"/>
      <c r="AQ8" s="45"/>
      <c r="AR8" s="45"/>
      <c r="AS8" s="45"/>
      <c r="AT8" s="44">
        <f>データ!T6</f>
        <v>765.31</v>
      </c>
      <c r="AU8" s="44"/>
      <c r="AV8" s="44"/>
      <c r="AW8" s="44"/>
      <c r="AX8" s="44"/>
      <c r="AY8" s="44"/>
      <c r="AZ8" s="44"/>
      <c r="BA8" s="44"/>
      <c r="BB8" s="44">
        <f>データ!U6</f>
        <v>234.17</v>
      </c>
      <c r="BC8" s="44"/>
      <c r="BD8" s="44"/>
      <c r="BE8" s="44"/>
      <c r="BF8" s="44"/>
      <c r="BG8" s="44"/>
      <c r="BH8" s="44"/>
      <c r="BI8" s="44"/>
      <c r="BJ8" s="3"/>
      <c r="BK8" s="3"/>
      <c r="BL8" s="67" t="s">
        <v>10</v>
      </c>
      <c r="BM8" s="68"/>
      <c r="BN8" s="69" t="s">
        <v>11</v>
      </c>
      <c r="BO8" s="69"/>
      <c r="BP8" s="69"/>
      <c r="BQ8" s="69"/>
      <c r="BR8" s="69"/>
      <c r="BS8" s="69"/>
      <c r="BT8" s="69"/>
      <c r="BU8" s="69"/>
      <c r="BV8" s="69"/>
      <c r="BW8" s="69"/>
      <c r="BX8" s="69"/>
      <c r="BY8" s="70"/>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67.239999999999995</v>
      </c>
      <c r="J10" s="44"/>
      <c r="K10" s="44"/>
      <c r="L10" s="44"/>
      <c r="M10" s="44"/>
      <c r="N10" s="44"/>
      <c r="O10" s="44"/>
      <c r="P10" s="44">
        <f>データ!P6</f>
        <v>6.58</v>
      </c>
      <c r="Q10" s="44"/>
      <c r="R10" s="44"/>
      <c r="S10" s="44"/>
      <c r="T10" s="44"/>
      <c r="U10" s="44"/>
      <c r="V10" s="44"/>
      <c r="W10" s="44">
        <f>データ!Q6</f>
        <v>79.16</v>
      </c>
      <c r="X10" s="44"/>
      <c r="Y10" s="44"/>
      <c r="Z10" s="44"/>
      <c r="AA10" s="44"/>
      <c r="AB10" s="44"/>
      <c r="AC10" s="44"/>
      <c r="AD10" s="45">
        <f>データ!R6</f>
        <v>2767</v>
      </c>
      <c r="AE10" s="45"/>
      <c r="AF10" s="45"/>
      <c r="AG10" s="45"/>
      <c r="AH10" s="45"/>
      <c r="AI10" s="45"/>
      <c r="AJ10" s="45"/>
      <c r="AK10" s="2"/>
      <c r="AL10" s="45">
        <f>データ!V6</f>
        <v>11718</v>
      </c>
      <c r="AM10" s="45"/>
      <c r="AN10" s="45"/>
      <c r="AO10" s="45"/>
      <c r="AP10" s="45"/>
      <c r="AQ10" s="45"/>
      <c r="AR10" s="45"/>
      <c r="AS10" s="45"/>
      <c r="AT10" s="44">
        <f>データ!W6</f>
        <v>4.97</v>
      </c>
      <c r="AU10" s="44"/>
      <c r="AV10" s="44"/>
      <c r="AW10" s="44"/>
      <c r="AX10" s="44"/>
      <c r="AY10" s="44"/>
      <c r="AZ10" s="44"/>
      <c r="BA10" s="44"/>
      <c r="BB10" s="44">
        <f>データ!X6</f>
        <v>2357.75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44.2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R7YXfMlW/x5urXzJvbQDR83Uh964VLjkfnfFH5rqg58lWwEAuRubFbN60KOkCe1WSVGMN8xy5opCi+Pzz1pOg==" saltValue="p0cnwZESl7Pwkhsvquam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312011</v>
      </c>
      <c r="D6" s="19">
        <f t="shared" si="3"/>
        <v>46</v>
      </c>
      <c r="E6" s="19">
        <f t="shared" si="3"/>
        <v>17</v>
      </c>
      <c r="F6" s="19">
        <f t="shared" si="3"/>
        <v>4</v>
      </c>
      <c r="G6" s="19">
        <f t="shared" si="3"/>
        <v>0</v>
      </c>
      <c r="H6" s="19" t="str">
        <f t="shared" si="3"/>
        <v>鳥取県　鳥取市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67.239999999999995</v>
      </c>
      <c r="P6" s="20">
        <f t="shared" si="3"/>
        <v>6.58</v>
      </c>
      <c r="Q6" s="20">
        <f t="shared" si="3"/>
        <v>79.16</v>
      </c>
      <c r="R6" s="20">
        <f t="shared" si="3"/>
        <v>2767</v>
      </c>
      <c r="S6" s="20">
        <f t="shared" si="3"/>
        <v>179215</v>
      </c>
      <c r="T6" s="20">
        <f t="shared" si="3"/>
        <v>765.31</v>
      </c>
      <c r="U6" s="20">
        <f t="shared" si="3"/>
        <v>234.17</v>
      </c>
      <c r="V6" s="20">
        <f t="shared" si="3"/>
        <v>11718</v>
      </c>
      <c r="W6" s="20">
        <f t="shared" si="3"/>
        <v>4.97</v>
      </c>
      <c r="X6" s="20">
        <f t="shared" si="3"/>
        <v>2357.75</v>
      </c>
      <c r="Y6" s="21">
        <f>IF(Y7="",NA(),Y7)</f>
        <v>110.87</v>
      </c>
      <c r="Z6" s="21">
        <f t="shared" ref="Z6:AH6" si="4">IF(Z7="",NA(),Z7)</f>
        <v>112.75</v>
      </c>
      <c r="AA6" s="21">
        <f t="shared" si="4"/>
        <v>113.43</v>
      </c>
      <c r="AB6" s="21">
        <f t="shared" si="4"/>
        <v>109.18</v>
      </c>
      <c r="AC6" s="21">
        <f t="shared" si="4"/>
        <v>118.72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11.89</v>
      </c>
      <c r="AV6" s="21">
        <f t="shared" ref="AV6:BD6" si="6">IF(AV7="",NA(),AV7)</f>
        <v>14.22</v>
      </c>
      <c r="AW6" s="21">
        <f t="shared" si="6"/>
        <v>33.270000000000003</v>
      </c>
      <c r="AX6" s="21">
        <f t="shared" si="6"/>
        <v>7.19</v>
      </c>
      <c r="AY6" s="21">
        <f t="shared" si="6"/>
        <v>4.4400000000000004</v>
      </c>
      <c r="AZ6" s="21">
        <f t="shared" si="6"/>
        <v>44.24</v>
      </c>
      <c r="BA6" s="21">
        <f t="shared" si="6"/>
        <v>43.07</v>
      </c>
      <c r="BB6" s="21">
        <f t="shared" si="6"/>
        <v>45.42</v>
      </c>
      <c r="BC6" s="21">
        <f t="shared" si="6"/>
        <v>50.63</v>
      </c>
      <c r="BD6" s="21">
        <f t="shared" si="6"/>
        <v>53.28</v>
      </c>
      <c r="BE6" s="20" t="str">
        <f>IF(BE7="","",IF(BE7="-","【-】","【"&amp;SUBSTITUTE(TEXT(BE7,"#,##0.00"),"-","△")&amp;"】"))</f>
        <v>【50.90】</v>
      </c>
      <c r="BF6" s="21">
        <f>IF(BF7="",NA(),BF7)</f>
        <v>1723.31</v>
      </c>
      <c r="BG6" s="21">
        <f t="shared" ref="BG6:BO6" si="7">IF(BG7="",NA(),BG7)</f>
        <v>445.29</v>
      </c>
      <c r="BH6" s="21">
        <f t="shared" si="7"/>
        <v>406.56</v>
      </c>
      <c r="BI6" s="21">
        <f t="shared" si="7"/>
        <v>365.42</v>
      </c>
      <c r="BJ6" s="21">
        <f t="shared" si="7"/>
        <v>305.24</v>
      </c>
      <c r="BK6" s="21">
        <f t="shared" si="7"/>
        <v>1258.43</v>
      </c>
      <c r="BL6" s="21">
        <f t="shared" si="7"/>
        <v>1163.75</v>
      </c>
      <c r="BM6" s="21">
        <f t="shared" si="7"/>
        <v>1195.47</v>
      </c>
      <c r="BN6" s="21">
        <f t="shared" si="7"/>
        <v>1168.69</v>
      </c>
      <c r="BO6" s="21">
        <f t="shared" si="7"/>
        <v>1142.44</v>
      </c>
      <c r="BP6" s="20" t="str">
        <f>IF(BP7="","",IF(BP7="-","【-】","【"&amp;SUBSTITUTE(TEXT(BP7,"#,##0.00"),"-","△")&amp;"】"))</f>
        <v>【1,099.15】</v>
      </c>
      <c r="BQ6" s="21">
        <f>IF(BQ7="",NA(),BQ7)</f>
        <v>118.85</v>
      </c>
      <c r="BR6" s="21">
        <f t="shared" ref="BR6:BZ6" si="8">IF(BR7="",NA(),BR7)</f>
        <v>111.7</v>
      </c>
      <c r="BS6" s="21">
        <f t="shared" si="8"/>
        <v>98.3</v>
      </c>
      <c r="BT6" s="21">
        <f t="shared" si="8"/>
        <v>89.79</v>
      </c>
      <c r="BU6" s="21">
        <f t="shared" si="8"/>
        <v>88.59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142.09</v>
      </c>
      <c r="CC6" s="21">
        <f t="shared" ref="CC6:CK6" si="9">IF(CC7="",NA(),CC7)</f>
        <v>150.61000000000001</v>
      </c>
      <c r="CD6" s="21">
        <f t="shared" si="9"/>
        <v>170.67</v>
      </c>
      <c r="CE6" s="21">
        <f t="shared" si="9"/>
        <v>187.16</v>
      </c>
      <c r="CF6" s="21">
        <f t="shared" si="9"/>
        <v>191.34</v>
      </c>
      <c r="CG6" s="21">
        <f t="shared" si="9"/>
        <v>224.88</v>
      </c>
      <c r="CH6" s="21">
        <f t="shared" si="9"/>
        <v>228.64</v>
      </c>
      <c r="CI6" s="21">
        <f t="shared" si="9"/>
        <v>239.46</v>
      </c>
      <c r="CJ6" s="21">
        <f t="shared" si="9"/>
        <v>233.15</v>
      </c>
      <c r="CK6" s="21">
        <f t="shared" si="9"/>
        <v>252.17</v>
      </c>
      <c r="CL6" s="20" t="str">
        <f>IF(CL7="","",IF(CL7="-","【-】","【"&amp;SUBSTITUTE(TEXT(CL7,"#,##0.00"),"-","△")&amp;"】"))</f>
        <v>【225.78】</v>
      </c>
      <c r="CM6" s="21">
        <f>IF(CM7="",NA(),CM7)</f>
        <v>36.5</v>
      </c>
      <c r="CN6" s="21">
        <f t="shared" ref="CN6:CV6" si="10">IF(CN7="",NA(),CN7)</f>
        <v>37.520000000000003</v>
      </c>
      <c r="CO6" s="21">
        <f t="shared" si="10"/>
        <v>36.72</v>
      </c>
      <c r="CP6" s="21">
        <f t="shared" si="10"/>
        <v>36.72</v>
      </c>
      <c r="CQ6" s="21">
        <f t="shared" si="10"/>
        <v>36.72</v>
      </c>
      <c r="CR6" s="21">
        <f t="shared" si="10"/>
        <v>42.4</v>
      </c>
      <c r="CS6" s="21">
        <f t="shared" si="10"/>
        <v>42.28</v>
      </c>
      <c r="CT6" s="21">
        <f t="shared" si="10"/>
        <v>41.06</v>
      </c>
      <c r="CU6" s="21">
        <f t="shared" si="10"/>
        <v>42.09</v>
      </c>
      <c r="CV6" s="21">
        <f t="shared" si="10"/>
        <v>42.15</v>
      </c>
      <c r="CW6" s="20" t="str">
        <f>IF(CW7="","",IF(CW7="-","【-】","【"&amp;SUBSTITUTE(TEXT(CW7,"#,##0.00"),"-","△")&amp;"】"))</f>
        <v>【43.17】</v>
      </c>
      <c r="CX6" s="21">
        <f>IF(CX7="",NA(),CX7)</f>
        <v>94.69</v>
      </c>
      <c r="CY6" s="21">
        <f t="shared" ref="CY6:DG6" si="11">IF(CY7="",NA(),CY7)</f>
        <v>97</v>
      </c>
      <c r="CZ6" s="21">
        <f t="shared" si="11"/>
        <v>97.03</v>
      </c>
      <c r="DA6" s="21">
        <f t="shared" si="11"/>
        <v>97.6</v>
      </c>
      <c r="DB6" s="21">
        <f t="shared" si="11"/>
        <v>97.29</v>
      </c>
      <c r="DC6" s="21">
        <f t="shared" si="11"/>
        <v>84.19</v>
      </c>
      <c r="DD6" s="21">
        <f t="shared" si="11"/>
        <v>84.34</v>
      </c>
      <c r="DE6" s="21">
        <f t="shared" si="11"/>
        <v>84.34</v>
      </c>
      <c r="DF6" s="21">
        <f t="shared" si="11"/>
        <v>84.73</v>
      </c>
      <c r="DG6" s="21">
        <f t="shared" si="11"/>
        <v>84.21</v>
      </c>
      <c r="DH6" s="20" t="str">
        <f>IF(DH7="","",IF(DH7="-","【-】","【"&amp;SUBSTITUTE(TEXT(DH7,"#,##0.00"),"-","△")&amp;"】"))</f>
        <v>【86.31】</v>
      </c>
      <c r="DI6" s="21">
        <f>IF(DI7="",NA(),DI7)</f>
        <v>30.4</v>
      </c>
      <c r="DJ6" s="21">
        <f t="shared" ref="DJ6:DR6" si="12">IF(DJ7="",NA(),DJ7)</f>
        <v>32.840000000000003</v>
      </c>
      <c r="DK6" s="21">
        <f t="shared" si="12"/>
        <v>35.24</v>
      </c>
      <c r="DL6" s="21">
        <f t="shared" si="12"/>
        <v>37.409999999999997</v>
      </c>
      <c r="DM6" s="21">
        <f t="shared" si="12"/>
        <v>39.71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312011</v>
      </c>
      <c r="D7" s="23">
        <v>46</v>
      </c>
      <c r="E7" s="23">
        <v>17</v>
      </c>
      <c r="F7" s="23">
        <v>4</v>
      </c>
      <c r="G7" s="23">
        <v>0</v>
      </c>
      <c r="H7" s="23" t="s">
        <v>96</v>
      </c>
      <c r="I7" s="23" t="s">
        <v>97</v>
      </c>
      <c r="J7" s="23" t="s">
        <v>98</v>
      </c>
      <c r="K7" s="23" t="s">
        <v>99</v>
      </c>
      <c r="L7" s="23" t="s">
        <v>100</v>
      </c>
      <c r="M7" s="23" t="s">
        <v>101</v>
      </c>
      <c r="N7" s="24" t="s">
        <v>102</v>
      </c>
      <c r="O7" s="24">
        <v>67.239999999999995</v>
      </c>
      <c r="P7" s="24">
        <v>6.58</v>
      </c>
      <c r="Q7" s="24">
        <v>79.16</v>
      </c>
      <c r="R7" s="24">
        <v>2767</v>
      </c>
      <c r="S7" s="24">
        <v>179215</v>
      </c>
      <c r="T7" s="24">
        <v>765.31</v>
      </c>
      <c r="U7" s="24">
        <v>234.17</v>
      </c>
      <c r="V7" s="24">
        <v>11718</v>
      </c>
      <c r="W7" s="24">
        <v>4.97</v>
      </c>
      <c r="X7" s="24">
        <v>2357.75</v>
      </c>
      <c r="Y7" s="24">
        <v>110.87</v>
      </c>
      <c r="Z7" s="24">
        <v>112.75</v>
      </c>
      <c r="AA7" s="24">
        <v>113.43</v>
      </c>
      <c r="AB7" s="24">
        <v>109.18</v>
      </c>
      <c r="AC7" s="24">
        <v>118.72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11.89</v>
      </c>
      <c r="AV7" s="24">
        <v>14.22</v>
      </c>
      <c r="AW7" s="24">
        <v>33.270000000000003</v>
      </c>
      <c r="AX7" s="24">
        <v>7.19</v>
      </c>
      <c r="AY7" s="24">
        <v>4.4400000000000004</v>
      </c>
      <c r="AZ7" s="24">
        <v>44.24</v>
      </c>
      <c r="BA7" s="24">
        <v>43.07</v>
      </c>
      <c r="BB7" s="24">
        <v>45.42</v>
      </c>
      <c r="BC7" s="24">
        <v>50.63</v>
      </c>
      <c r="BD7" s="24">
        <v>53.28</v>
      </c>
      <c r="BE7" s="24">
        <v>50.9</v>
      </c>
      <c r="BF7" s="24">
        <v>1723.31</v>
      </c>
      <c r="BG7" s="24">
        <v>445.29</v>
      </c>
      <c r="BH7" s="24">
        <v>406.56</v>
      </c>
      <c r="BI7" s="24">
        <v>365.42</v>
      </c>
      <c r="BJ7" s="24">
        <v>305.24</v>
      </c>
      <c r="BK7" s="24">
        <v>1258.43</v>
      </c>
      <c r="BL7" s="24">
        <v>1163.75</v>
      </c>
      <c r="BM7" s="24">
        <v>1195.47</v>
      </c>
      <c r="BN7" s="24">
        <v>1168.69</v>
      </c>
      <c r="BO7" s="24">
        <v>1142.44</v>
      </c>
      <c r="BP7" s="24">
        <v>1099.1500000000001</v>
      </c>
      <c r="BQ7" s="24">
        <v>118.85</v>
      </c>
      <c r="BR7" s="24">
        <v>111.7</v>
      </c>
      <c r="BS7" s="24">
        <v>98.3</v>
      </c>
      <c r="BT7" s="24">
        <v>89.79</v>
      </c>
      <c r="BU7" s="24">
        <v>88.59</v>
      </c>
      <c r="BV7" s="24">
        <v>73.36</v>
      </c>
      <c r="BW7" s="24">
        <v>72.599999999999994</v>
      </c>
      <c r="BX7" s="24">
        <v>69.430000000000007</v>
      </c>
      <c r="BY7" s="24">
        <v>70.709999999999994</v>
      </c>
      <c r="BZ7" s="24">
        <v>66.63</v>
      </c>
      <c r="CA7" s="24">
        <v>72.92</v>
      </c>
      <c r="CB7" s="24">
        <v>142.09</v>
      </c>
      <c r="CC7" s="24">
        <v>150.61000000000001</v>
      </c>
      <c r="CD7" s="24">
        <v>170.67</v>
      </c>
      <c r="CE7" s="24">
        <v>187.16</v>
      </c>
      <c r="CF7" s="24">
        <v>191.34</v>
      </c>
      <c r="CG7" s="24">
        <v>224.88</v>
      </c>
      <c r="CH7" s="24">
        <v>228.64</v>
      </c>
      <c r="CI7" s="24">
        <v>239.46</v>
      </c>
      <c r="CJ7" s="24">
        <v>233.15</v>
      </c>
      <c r="CK7" s="24">
        <v>252.17</v>
      </c>
      <c r="CL7" s="24">
        <v>225.78</v>
      </c>
      <c r="CM7" s="24">
        <v>36.5</v>
      </c>
      <c r="CN7" s="24">
        <v>37.520000000000003</v>
      </c>
      <c r="CO7" s="24">
        <v>36.72</v>
      </c>
      <c r="CP7" s="24">
        <v>36.72</v>
      </c>
      <c r="CQ7" s="24">
        <v>36.72</v>
      </c>
      <c r="CR7" s="24">
        <v>42.4</v>
      </c>
      <c r="CS7" s="24">
        <v>42.28</v>
      </c>
      <c r="CT7" s="24">
        <v>41.06</v>
      </c>
      <c r="CU7" s="24">
        <v>42.09</v>
      </c>
      <c r="CV7" s="24">
        <v>42.15</v>
      </c>
      <c r="CW7" s="24">
        <v>43.17</v>
      </c>
      <c r="CX7" s="24">
        <v>94.69</v>
      </c>
      <c r="CY7" s="24">
        <v>97</v>
      </c>
      <c r="CZ7" s="24">
        <v>97.03</v>
      </c>
      <c r="DA7" s="24">
        <v>97.6</v>
      </c>
      <c r="DB7" s="24">
        <v>97.29</v>
      </c>
      <c r="DC7" s="24">
        <v>84.19</v>
      </c>
      <c r="DD7" s="24">
        <v>84.34</v>
      </c>
      <c r="DE7" s="24">
        <v>84.34</v>
      </c>
      <c r="DF7" s="24">
        <v>84.73</v>
      </c>
      <c r="DG7" s="24">
        <v>84.21</v>
      </c>
      <c r="DH7" s="24">
        <v>86.31</v>
      </c>
      <c r="DI7" s="24">
        <v>30.4</v>
      </c>
      <c r="DJ7" s="24">
        <v>32.840000000000003</v>
      </c>
      <c r="DK7" s="24">
        <v>35.24</v>
      </c>
      <c r="DL7" s="24">
        <v>37.409999999999997</v>
      </c>
      <c r="DM7" s="24">
        <v>39.71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中居　奏斗</cp:lastModifiedBy>
  <dcterms:created xsi:type="dcterms:W3CDTF">2025-12-23T06:13:20Z</dcterms:created>
  <dcterms:modified xsi:type="dcterms:W3CDTF">2026-03-23T01:41:04Z</dcterms:modified>
  <cp:category/>
</cp:coreProperties>
</file>