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0004021\Desktop\新しいフォルダー\"/>
    </mc:Choice>
  </mc:AlternateContent>
  <xr:revisionPtr revIDLastSave="0" documentId="13_ncr:1_{20409558-E9EF-4696-8ECF-942B9EC007B7}" xr6:coauthVersionLast="47" xr6:coauthVersionMax="47" xr10:uidLastSave="{00000000-0000-0000-0000-000000000000}"/>
  <workbookProtection workbookAlgorithmName="SHA-512" workbookHashValue="KJ9kAYgXe9J88TfYI+JF6iqQGvVcg7D+BPyBR5iL8icY7kRQZznyzLn3dQXfiT0rW9M89zxeZiN1LbB/e2jvQw==" workbookSaltValue="u4TycWlmwY9sYP6RQUzRE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E85"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<sst xmlns="http://schemas.openxmlformats.org/spreadsheetml/2006/main" count="231" uniqueCount="115">
  <si>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</si>
  <si>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</si>
  <si>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</si>
  <si>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</si>
  <si>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</si>
  <si>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</si>
  <si>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</si>
  <si>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</si>
  <si>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</si>
  <si>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</si>
  <si>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</si>
  <si>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</si>
  <si>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</si>
  <si>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</si>
  <si>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</si>
  <si>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</si>
  <si>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</si>
  <si>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</si>
  <si>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</si>
  <si>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</si>
  <si>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</si>
  <si>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</si>
  <si>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</si>
  <si>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</si>
  <si>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</si>
  <si>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</si>
  <si>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</si>
  <si>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</si>
  <si>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</si>
  <si>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</si>
  <si>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</si>
  <si>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</si>
  <si>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</si>
  <si>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</si>
  <si>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</si>
  <si>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</si>
  <si>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</si>
  <si>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</si>
  <si>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</si>
  <si>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</si>
  <si>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</si>
  <si>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</si>
  <si>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</si>
  <si>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</si>
  <si>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</si>
  <si>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</si>
  <si>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</si>
  <si>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</si>
  <si>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</si>
  <si>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</si>
  <si>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</si>
  <si>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</si>
  <si>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</si>
  <si>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</si>
  <si>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</si>
  <si>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</si>
  <si>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</si>
  <si>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</si>
  <si>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</si>
  <si>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</si>
  <si>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</si>
  <si>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</si>
  <si>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</si>
  <si>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</si>
  <si>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</si>
  <si>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</si>
  <si>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</si>
  <si>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</si>
  <si>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</si>
  <si>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</si>
  <si>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</si>
  <si>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</si>
  <si>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</si>
  <si>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</si>
  <si>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</si>
  <si>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</si>
  <si>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</si>
  <si>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</si>
  <si>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</si>
  <si>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</si>
  <si>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</si>
  <si>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</si>
  <si>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</si>
  <si>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</si>
  <si>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</si>
  <si>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</si>
  <si>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</si>
  <si>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</si>
  <si>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</si>
  <si>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</si>
  <si>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</si>
  <si>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</si>
  <si>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</si>
  <si>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</si>
  <si>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</si>
  <si>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</si>
  <si>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</si>
  <si>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</si>
  <si>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</si>
  <si>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</si>
  <si>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</si>
  <si>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</si>
  <si>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</si>
  <si>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</si>
  <si>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</si>
  <si>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</si>
  <si>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</si>
  <si>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</si>
  <si>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</si>
  <si>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</si>
  <si>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</si>
  <si>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</si>
  <si>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①有形固定資産減価償却率は、類似団体等の平均値と比べて、近年、高い水準で推移しているが、供用開始が昭和61年度と比較的新しく、現在も建設改良事業を進めている。
②③現時点では、管渠の老朽化の度合いは深刻な状況とはなっていない。
しかし、短期間に集中的かつ大規模に整備を行ってきた経緯があることから、将来、更新時期が一斉に到来することが懸念される。</t>
    <phoneticPr fontId="4"/>
  </si>
  <si>
    <t>本事業は、収益に占める使用料の割合が低く、一般会計からの繰入や公共下水道事業との一体的な運営が前提となっている。
そのため、経常収支比率は良好である一方で、経費回収率は100％を大幅に下回っており、経費削減努力と他事業の経営状況も踏まえた使用料収入の確保に向けた検討が必要である。
施設の老朽化については、現在のところ深刻な状況とまでは言えないと考えているが、今後更新時期が一斉に到来することで財政状況を圧迫することが懸念されるため、地域の将来像と投資需要を適切に把握し、施設の統廃合やダウンサイジングといった効率的な施設管理に取組む必要がある。
こうした課題に対し、本市では「鳥取市下水道等事業経営戦略」のPDCAサイクルに基づく定期的な見直しを行い、各種目標の達成を通じて、経営の健全化や施設の効率的な管理、機能の維持に取り組んでいる。</t>
    <rPh sb="89" eb="91">
      <t>オオハバ</t>
    </rPh>
    <phoneticPr fontId="4"/>
  </si>
  <si>
    <t>①使用料収入を含む経常収益は減少したものの、減価償却費（△3,150千円）及び、払いのピークが過ぎた企業債の償還に伴う支払利息が減少したこと等により経常費用も減少したが、経常費用の減少幅が経常収益の減少幅を上回りたことから、経常収支比率は昨年度より上昇した。また、②累積欠損金も発生しておらず、両比率とも良好な値を示している。
③流動比率は、目安となる100％以上の水準を大きく下回っているものの、使用料収入や一般会計からの繰入等により支払い能力は確保されている。
④企業債残高対事業規模比率は、既存の企業債の償還に伴い低下傾向にある。
⑤経費回収率は、令和6年度は減価償却費等の減少により前年度に比べるとわずかに上がったが、使用料収入の減少、維持管理費に係る汚水処理費の増加により年々悪化している。
⑥汚水処理原価は、令和6年度は減価償却費等の減少により前年度に比べると下がったものの、人口減少等に伴う有収水量の減少、汚水維持管理費の増加により年々悪化している。今後も労務単価等の上昇等による維持管理費の増加といった懸念はあり、経営の効率性確保のためコスト縮減の取り組みを行う必要がある。
⑦施設利用率は、類似団体の平均値と比較すると同水準ではあるが減少傾向にあり、人口減少が進む中では今後も低下が避けられないことから、下水道等事業経営戦略と最適整備構想の知見を活用して、施設の統廃合や縮小を進め効率化を図る必要がある。
⑧水洗化率は、全国及び類似団体の平均値と比較しても安定して高い水準を維持している。</t>
    <rPh sb="79" eb="81">
      <t>ゲンショウ</t>
    </rPh>
    <rPh sb="85" eb="89">
      <t>ケイジョウヒヨウ</t>
    </rPh>
    <rPh sb="94" eb="98">
      <t>ケイジョウシュウエキ</t>
    </rPh>
    <rPh sb="280" eb="282">
      <t>レイワ</t>
    </rPh>
    <rPh sb="283" eb="285">
      <t>ネンド</t>
    </rPh>
    <rPh sb="286" eb="292">
      <t>ゲンカショウキャクヒトウ</t>
    </rPh>
    <rPh sb="293" eb="295">
      <t>ゲンショウ</t>
    </rPh>
    <rPh sb="310" eb="311">
      <t>ア</t>
    </rPh>
    <rPh sb="364" eb="366">
      <t>レイワ</t>
    </rPh>
    <rPh sb="367" eb="369">
      <t>ネンド</t>
    </rPh>
    <rPh sb="394" eb="397">
      <t>ゼンネンド</t>
    </rPh>
    <rPh sb="398" eb="399">
      <t>クラ</t>
    </rPh>
    <rPh sb="402" eb="403">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</si>
</sst>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F9-4D9F-88F1-0289C55BBE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C3F9-4D9F-88F1-0289C55BBE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66.290000000000006</c:v>
                </c:pt>
                <c:pt idx="1">
                  <c:v>53.42</c:v>
                </c:pt>
                <c:pt idx="2">
                  <c:v>51.08</c:v>
                </c:pt>
                <c:pt idx="3">
                  <c:v>51.08</c:v>
                </c:pt>
                <c:pt idx="4">
                  <c:v>51.08</c:v>
                </c:pt>
              </c:numCache>
            </c:numRef>
          </c:val>
          <c:extLst>
            <c:ext xmlns:c16="http://schemas.microsoft.com/office/drawing/2014/chart" uri="{C3380CC4-5D6E-409C-BE32-E72D297353CC}">
              <c16:uniqueId val="{00000000-6509-426E-AA6A-E37DBD1810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6509-426E-AA6A-E37DBD1810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96.15</c:v>
                </c:pt>
                <c:pt idx="1">
                  <c:v>96.35</c:v>
                </c:pt>
                <c:pt idx="2">
                  <c:v>96.37</c:v>
                </c:pt>
                <c:pt idx="3">
                  <c:v>96.41</c:v>
                </c:pt>
                <c:pt idx="4">
                  <c:v>96.25</c:v>
                </c:pt>
              </c:numCache>
            </c:numRef>
          </c:val>
          <c:extLst>
            <c:ext xmlns:c16="http://schemas.microsoft.com/office/drawing/2014/chart" uri="{C3380CC4-5D6E-409C-BE32-E72D297353CC}">
              <c16:uniqueId val="{00000000-743A-4558-B66E-64C1558EAE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743A-4558-B66E-64C1558EAE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112.4</c:v>
                </c:pt>
                <c:pt idx="1">
                  <c:v>112.24</c:v>
                </c:pt>
                <c:pt idx="2">
                  <c:v>113.46</c:v>
                </c:pt>
                <c:pt idx="3">
                  <c:v>111.24</c:v>
                </c:pt>
                <c:pt idx="4">
                  <c:v>113.13</c:v>
                </c:pt>
              </c:numCache>
            </c:numRef>
          </c:val>
          <c:extLst>
            <c:ext xmlns:c16="http://schemas.microsoft.com/office/drawing/2014/chart" uri="{C3380CC4-5D6E-409C-BE32-E72D297353CC}">
              <c16:uniqueId val="{00000000-B21A-408F-B2FA-9CADDCAB61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B21A-408F-B2FA-9CADDCAB61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30.15</c:v>
                </c:pt>
                <c:pt idx="1">
                  <c:v>32.520000000000003</c:v>
                </c:pt>
                <c:pt idx="2">
                  <c:v>34.880000000000003</c:v>
                </c:pt>
                <c:pt idx="3">
                  <c:v>37.17</c:v>
                </c:pt>
                <c:pt idx="4">
                  <c:v>39.43</c:v>
                </c:pt>
              </c:numCache>
            </c:numRef>
          </c:val>
          <c:extLst>
            <c:ext xmlns:c16="http://schemas.microsoft.com/office/drawing/2014/chart" uri="{C3380CC4-5D6E-409C-BE32-E72D297353CC}">
              <c16:uniqueId val="{00000000-E7DD-4318-9352-5276BC2E2E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E7DD-4318-9352-5276BC2E2E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BB-44CA-9235-7A16C7C288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0FBB-44CA-9235-7A16C7C288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2D-484A-8C9C-6F5E5FF359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4A2D-484A-8C9C-6F5E5FF359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14.52</c:v>
                </c:pt>
                <c:pt idx="1">
                  <c:v>16.059999999999999</c:v>
                </c:pt>
                <c:pt idx="2">
                  <c:v>20.64</c:v>
                </c:pt>
                <c:pt idx="3">
                  <c:v>19.11</c:v>
                </c:pt>
                <c:pt idx="4">
                  <c:v>17.100000000000001</c:v>
                </c:pt>
              </c:numCache>
            </c:numRef>
          </c:val>
          <c:extLst>
            <c:ext xmlns:c16="http://schemas.microsoft.com/office/drawing/2014/chart" uri="{C3380CC4-5D6E-409C-BE32-E72D297353CC}">
              <c16:uniqueId val="{00000000-BF88-48E7-AC87-7F9540D4D3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BF88-48E7-AC87-7F9540D4D3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2719.49</c:v>
                </c:pt>
                <c:pt idx="1">
                  <c:v>634.86</c:v>
                </c:pt>
                <c:pt idx="2">
                  <c:v>577.41999999999996</c:v>
                </c:pt>
                <c:pt idx="3">
                  <c:v>8.25</c:v>
                </c:pt>
                <c:pt idx="4">
                  <c:v>448.36</c:v>
                </c:pt>
              </c:numCache>
            </c:numRef>
          </c:val>
          <c:extLst>
            <c:ext xmlns:c16="http://schemas.microsoft.com/office/drawing/2014/chart" uri="{C3380CC4-5D6E-409C-BE32-E72D297353CC}">
              <c16:uniqueId val="{00000000-A400-43B1-AB4D-BC05BE29A5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A400-43B1-AB4D-BC05BE29A5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78.260000000000005</c:v>
                </c:pt>
                <c:pt idx="1">
                  <c:v>78.2</c:v>
                </c:pt>
                <c:pt idx="2">
                  <c:v>68.260000000000005</c:v>
                </c:pt>
                <c:pt idx="3">
                  <c:v>61.48</c:v>
                </c:pt>
                <c:pt idx="4">
                  <c:v>65.08</c:v>
                </c:pt>
              </c:numCache>
            </c:numRef>
          </c:val>
          <c:extLst>
            <c:ext xmlns:c16="http://schemas.microsoft.com/office/drawing/2014/chart" uri="{C3380CC4-5D6E-409C-BE32-E72D297353CC}">
              <c16:uniqueId val="{00000000-67B4-4E5B-8C2C-63A6E2449E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67B4-4E5B-8C2C-63A6E2449E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200.49</c:v>
                </c:pt>
                <c:pt idx="1">
                  <c:v>199.87</c:v>
                </c:pt>
                <c:pt idx="2">
                  <c:v>229.62</c:v>
                </c:pt>
                <c:pt idx="3">
                  <c:v>254.93</c:v>
                </c:pt>
                <c:pt idx="4">
                  <c:v>241.53</c:v>
                </c:pt>
              </c:numCache>
            </c:numRef>
          </c:val>
          <c:extLst>
            <c:ext xmlns:c16="http://schemas.microsoft.com/office/drawing/2014/chart" uri="{C3380CC4-5D6E-409C-BE32-E72D297353CC}">
              <c16:uniqueId val="{00000000-7600-40E0-87E8-594F2CEDD33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7600-40E0-87E8-594F2CEDD33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鳥取市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179215</v>
      </c>
      <c r="AM8" s="41"/>
      <c r="AN8" s="41"/>
      <c r="AO8" s="41"/>
      <c r="AP8" s="41"/>
      <c r="AQ8" s="41"/>
      <c r="AR8" s="41"/>
      <c r="AS8" s="41"/>
      <c r="AT8" s="34">
        <f>データ!T6</f>
        <v>765.31</v>
      </c>
      <c r="AU8" s="34"/>
      <c r="AV8" s="34"/>
      <c r="AW8" s="34"/>
      <c r="AX8" s="34"/>
      <c r="AY8" s="34"/>
      <c r="AZ8" s="34"/>
      <c r="BA8" s="34"/>
      <c r="BB8" s="34">
        <f>データ!U6</f>
        <v>234.17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64.08</v>
      </c>
      <c r="J10" s="34"/>
      <c r="K10" s="34"/>
      <c r="L10" s="34"/>
      <c r="M10" s="34"/>
      <c r="N10" s="34"/>
      <c r="O10" s="34"/>
      <c r="P10" s="34">
        <f>データ!P6</f>
        <v>14.21</v>
      </c>
      <c r="Q10" s="34"/>
      <c r="R10" s="34"/>
      <c r="S10" s="34"/>
      <c r="T10" s="34"/>
      <c r="U10" s="34"/>
      <c r="V10" s="34"/>
      <c r="W10" s="34">
        <f>データ!Q6</f>
        <v>84.39</v>
      </c>
      <c r="X10" s="34"/>
      <c r="Y10" s="34"/>
      <c r="Z10" s="34"/>
      <c r="AA10" s="34"/>
      <c r="AB10" s="34"/>
      <c r="AC10" s="34"/>
      <c r="AD10" s="41">
        <f>データ!R6</f>
        <v>2767</v>
      </c>
      <c r="AE10" s="41"/>
      <c r="AF10" s="41"/>
      <c r="AG10" s="41"/>
      <c r="AH10" s="41"/>
      <c r="AI10" s="41"/>
      <c r="AJ10" s="41"/>
      <c r="AK10" s="2"/>
      <c r="AL10" s="41">
        <f>データ!V6</f>
        <v>25294</v>
      </c>
      <c r="AM10" s="41"/>
      <c r="AN10" s="41"/>
      <c r="AO10" s="41"/>
      <c r="AP10" s="41"/>
      <c r="AQ10" s="41"/>
      <c r="AR10" s="41"/>
      <c r="AS10" s="41"/>
      <c r="AT10" s="34">
        <f>データ!W6</f>
        <v>42.03</v>
      </c>
      <c r="AU10" s="34"/>
      <c r="AV10" s="34"/>
      <c r="AW10" s="34"/>
      <c r="AX10" s="34"/>
      <c r="AY10" s="34"/>
      <c r="AZ10" s="34"/>
      <c r="BA10" s="34"/>
      <c r="BB10" s="34">
        <f>データ!X6</f>
        <v>601.80999999999995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20.7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5zugmo3jKKt9msfHOfTEDreE1kEUGQsomnaxWC00XFLiMbcEx2BaeleZ++1HRY3s5mN0ichtY2SDrvKlA47XA==" saltValue="61RFmnBWYO3ezAChDje3D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312011</v>
      </c>
      <c r="D6" s="19">
        <f t="shared" si="3"/>
        <v>46</v>
      </c>
      <c r="E6" s="19">
        <f t="shared" si="3"/>
        <v>17</v>
      </c>
      <c r="F6" s="19">
        <f t="shared" si="3"/>
        <v>5</v>
      </c>
      <c r="G6" s="19">
        <f t="shared" si="3"/>
        <v>0</v>
      </c>
      <c r="H6" s="19" t="str">
        <f t="shared" si="3"/>
        <v>鳥取県　鳥取市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64.08</v>
      </c>
      <c r="P6" s="20">
        <f t="shared" si="3"/>
        <v>14.21</v>
      </c>
      <c r="Q6" s="20">
        <f t="shared" si="3"/>
        <v>84.39</v>
      </c>
      <c r="R6" s="20">
        <f t="shared" si="3"/>
        <v>2767</v>
      </c>
      <c r="S6" s="20">
        <f t="shared" si="3"/>
        <v>179215</v>
      </c>
      <c r="T6" s="20">
        <f t="shared" si="3"/>
        <v>765.31</v>
      </c>
      <c r="U6" s="20">
        <f t="shared" si="3"/>
        <v>234.17</v>
      </c>
      <c r="V6" s="20">
        <f t="shared" si="3"/>
        <v>25294</v>
      </c>
      <c r="W6" s="20">
        <f t="shared" si="3"/>
        <v>42.03</v>
      </c>
      <c r="X6" s="20">
        <f t="shared" si="3"/>
        <v>601.80999999999995</v>
      </c>
      <c r="Y6" s="21">
        <f>IF(Y7="",NA(),Y7)</f>
        <v>112.4</v>
      </c>
      <c r="Z6" s="21">
        <f t="shared" ref="Z6:AH6" si="4">IF(Z7="",NA(),Z7)</f>
        <v>112.24</v>
      </c>
      <c r="AA6" s="21">
        <f t="shared" si="4"/>
        <v>113.46</v>
      </c>
      <c r="AB6" s="21">
        <f t="shared" si="4"/>
        <v>111.24</v>
      </c>
      <c r="AC6" s="21">
        <f t="shared" si="4"/>
        <v>113.13</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14.52</v>
      </c>
      <c r="AV6" s="21">
        <f t="shared" ref="AV6:BD6" si="6">IF(AV7="",NA(),AV7)</f>
        <v>16.059999999999999</v>
      </c>
      <c r="AW6" s="21">
        <f t="shared" si="6"/>
        <v>20.64</v>
      </c>
      <c r="AX6" s="21">
        <f t="shared" si="6"/>
        <v>19.11</v>
      </c>
      <c r="AY6" s="21">
        <f t="shared" si="6"/>
        <v>17.100000000000001</v>
      </c>
      <c r="AZ6" s="21">
        <f t="shared" si="6"/>
        <v>37.24</v>
      </c>
      <c r="BA6" s="21">
        <f t="shared" si="6"/>
        <v>33.58</v>
      </c>
      <c r="BB6" s="21">
        <f t="shared" si="6"/>
        <v>35.42</v>
      </c>
      <c r="BC6" s="21">
        <f t="shared" si="6"/>
        <v>39.82</v>
      </c>
      <c r="BD6" s="21">
        <f t="shared" si="6"/>
        <v>41.03</v>
      </c>
      <c r="BE6" s="20" t="str">
        <f>IF(BE7="","",IF(BE7="-","【-】","【"&amp;SUBSTITUTE(TEXT(BE7,"#,##0.00"),"-","△")&amp;"】"))</f>
        <v>【47.19】</v>
      </c>
      <c r="BF6" s="21">
        <f>IF(BF7="",NA(),BF7)</f>
        <v>2719.49</v>
      </c>
      <c r="BG6" s="21">
        <f t="shared" ref="BG6:BO6" si="7">IF(BG7="",NA(),BG7)</f>
        <v>634.86</v>
      </c>
      <c r="BH6" s="21">
        <f t="shared" si="7"/>
        <v>577.41999999999996</v>
      </c>
      <c r="BI6" s="21">
        <f t="shared" si="7"/>
        <v>8.25</v>
      </c>
      <c r="BJ6" s="21">
        <f t="shared" si="7"/>
        <v>448.36</v>
      </c>
      <c r="BK6" s="21">
        <f t="shared" si="7"/>
        <v>783.8</v>
      </c>
      <c r="BL6" s="21">
        <f t="shared" si="7"/>
        <v>778.81</v>
      </c>
      <c r="BM6" s="21">
        <f t="shared" si="7"/>
        <v>718.49</v>
      </c>
      <c r="BN6" s="21">
        <f t="shared" si="7"/>
        <v>743.31</v>
      </c>
      <c r="BO6" s="21">
        <f t="shared" si="7"/>
        <v>796.8</v>
      </c>
      <c r="BP6" s="20" t="str">
        <f>IF(BP7="","",IF(BP7="-","【-】","【"&amp;SUBSTITUTE(TEXT(BP7,"#,##0.00"),"-","△")&amp;"】"))</f>
        <v>【798.10】</v>
      </c>
      <c r="BQ6" s="21">
        <f>IF(BQ7="",NA(),BQ7)</f>
        <v>78.260000000000005</v>
      </c>
      <c r="BR6" s="21">
        <f t="shared" ref="BR6:BZ6" si="8">IF(BR7="",NA(),BR7)</f>
        <v>78.2</v>
      </c>
      <c r="BS6" s="21">
        <f t="shared" si="8"/>
        <v>68.260000000000005</v>
      </c>
      <c r="BT6" s="21">
        <f t="shared" si="8"/>
        <v>61.48</v>
      </c>
      <c r="BU6" s="21">
        <f t="shared" si="8"/>
        <v>65.08</v>
      </c>
      <c r="BV6" s="21">
        <f t="shared" si="8"/>
        <v>68.11</v>
      </c>
      <c r="BW6" s="21">
        <f t="shared" si="8"/>
        <v>67.23</v>
      </c>
      <c r="BX6" s="21">
        <f t="shared" si="8"/>
        <v>61.82</v>
      </c>
      <c r="BY6" s="21">
        <f t="shared" si="8"/>
        <v>61.15</v>
      </c>
      <c r="BZ6" s="21">
        <f t="shared" si="8"/>
        <v>58.41</v>
      </c>
      <c r="CA6" s="20" t="str">
        <f>IF(CA7="","",IF(CA7="-","【-】","【"&amp;SUBSTITUTE(TEXT(CA7,"#,##0.00"),"-","△")&amp;"】"))</f>
        <v>【54.51】</v>
      </c>
      <c r="CB6" s="21">
        <f>IF(CB7="",NA(),CB7)</f>
        <v>200.49</v>
      </c>
      <c r="CC6" s="21">
        <f t="shared" ref="CC6:CK6" si="9">IF(CC7="",NA(),CC7)</f>
        <v>199.87</v>
      </c>
      <c r="CD6" s="21">
        <f t="shared" si="9"/>
        <v>229.62</v>
      </c>
      <c r="CE6" s="21">
        <f t="shared" si="9"/>
        <v>254.93</v>
      </c>
      <c r="CF6" s="21">
        <f t="shared" si="9"/>
        <v>241.53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66.290000000000006</v>
      </c>
      <c r="CN6" s="21">
        <f t="shared" ref="CN6:CV6" si="10">IF(CN7="",NA(),CN7)</f>
        <v>53.42</v>
      </c>
      <c r="CO6" s="21">
        <f t="shared" si="10"/>
        <v>51.08</v>
      </c>
      <c r="CP6" s="21">
        <f t="shared" si="10"/>
        <v>51.08</v>
      </c>
      <c r="CQ6" s="21">
        <f t="shared" si="10"/>
        <v>51.08</v>
      </c>
      <c r="CR6" s="21">
        <f t="shared" si="10"/>
        <v>55.26</v>
      </c>
      <c r="CS6" s="21">
        <f t="shared" si="10"/>
        <v>54.54</v>
      </c>
      <c r="CT6" s="21">
        <f t="shared" si="10"/>
        <v>52.9</v>
      </c>
      <c r="CU6" s="21">
        <f t="shared" si="10"/>
        <v>52.63</v>
      </c>
      <c r="CV6" s="21">
        <f t="shared" si="10"/>
        <v>52.34</v>
      </c>
      <c r="CW6" s="20" t="str">
        <f>IF(CW7="","",IF(CW7="-","【-】","【"&amp;SUBSTITUTE(TEXT(CW7,"#,##0.00"),"-","△")&amp;"】"))</f>
        <v>【49.92】</v>
      </c>
      <c r="CX6" s="21">
        <f>IF(CX7="",NA(),CX7)</f>
        <v>96.15</v>
      </c>
      <c r="CY6" s="21">
        <f t="shared" ref="CY6:DG6" si="11">IF(CY7="",NA(),CY7)</f>
        <v>96.35</v>
      </c>
      <c r="CZ6" s="21">
        <f t="shared" si="11"/>
        <v>96.37</v>
      </c>
      <c r="DA6" s="21">
        <f t="shared" si="11"/>
        <v>96.41</v>
      </c>
      <c r="DB6" s="21">
        <f t="shared" si="11"/>
        <v>96.25</v>
      </c>
      <c r="DC6" s="21">
        <f t="shared" si="11"/>
        <v>90.52</v>
      </c>
      <c r="DD6" s="21">
        <f t="shared" si="11"/>
        <v>90.3</v>
      </c>
      <c r="DE6" s="21">
        <f t="shared" si="11"/>
        <v>90.3</v>
      </c>
      <c r="DF6" s="21">
        <f t="shared" si="11"/>
        <v>90.32</v>
      </c>
      <c r="DG6" s="21">
        <f t="shared" si="11"/>
        <v>90.05</v>
      </c>
      <c r="DH6" s="20" t="str">
        <f>IF(DH7="","",IF(DH7="-","【-】","【"&amp;SUBSTITUTE(TEXT(DH7,"#,##0.00"),"-","△")&amp;"】"))</f>
        <v>【87.80】</v>
      </c>
      <c r="DI6" s="21">
        <f>IF(DI7="",NA(),DI7)</f>
        <v>30.15</v>
      </c>
      <c r="DJ6" s="21">
        <f t="shared" ref="DJ6:DR6" si="12">IF(DJ7="",NA(),DJ7)</f>
        <v>32.520000000000003</v>
      </c>
      <c r="DK6" s="21">
        <f t="shared" si="12"/>
        <v>34.880000000000003</v>
      </c>
      <c r="DL6" s="21">
        <f t="shared" si="12"/>
        <v>37.17</v>
      </c>
      <c r="DM6" s="21">
        <f t="shared" si="12"/>
        <v>39.43</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312011</v>
      </c>
      <c r="D7" s="23">
        <v>46</v>
      </c>
      <c r="E7" s="23">
        <v>17</v>
      </c>
      <c r="F7" s="23">
        <v>5</v>
      </c>
      <c r="G7" s="23">
        <v>0</v>
      </c>
      <c r="H7" s="23" t="s">
        <v>96</v>
      </c>
      <c r="I7" s="23" t="s">
        <v>97</v>
      </c>
      <c r="J7" s="23" t="s">
        <v>98</v>
      </c>
      <c r="K7" s="23" t="s">
        <v>99</v>
      </c>
      <c r="L7" s="23" t="s">
        <v>100</v>
      </c>
      <c r="M7" s="23" t="s">
        <v>101</v>
      </c>
      <c r="N7" s="24" t="s">
        <v>102</v>
      </c>
      <c r="O7" s="24">
        <v>64.08</v>
      </c>
      <c r="P7" s="24">
        <v>14.21</v>
      </c>
      <c r="Q7" s="24">
        <v>84.39</v>
      </c>
      <c r="R7" s="24">
        <v>2767</v>
      </c>
      <c r="S7" s="24">
        <v>179215</v>
      </c>
      <c r="T7" s="24">
        <v>765.31</v>
      </c>
      <c r="U7" s="24">
        <v>234.17</v>
      </c>
      <c r="V7" s="24">
        <v>25294</v>
      </c>
      <c r="W7" s="24">
        <v>42.03</v>
      </c>
      <c r="X7" s="24">
        <v>601.80999999999995</v>
      </c>
      <c r="Y7" s="24">
        <v>112.4</v>
      </c>
      <c r="Z7" s="24">
        <v>112.24</v>
      </c>
      <c r="AA7" s="24">
        <v>113.46</v>
      </c>
      <c r="AB7" s="24">
        <v>111.24</v>
      </c>
      <c r="AC7" s="24">
        <v>113.13</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14.52</v>
      </c>
      <c r="AV7" s="24">
        <v>16.059999999999999</v>
      </c>
      <c r="AW7" s="24">
        <v>20.64</v>
      </c>
      <c r="AX7" s="24">
        <v>19.11</v>
      </c>
      <c r="AY7" s="24">
        <v>17.100000000000001</v>
      </c>
      <c r="AZ7" s="24">
        <v>37.24</v>
      </c>
      <c r="BA7" s="24">
        <v>33.58</v>
      </c>
      <c r="BB7" s="24">
        <v>35.42</v>
      </c>
      <c r="BC7" s="24">
        <v>39.82</v>
      </c>
      <c r="BD7" s="24">
        <v>41.03</v>
      </c>
      <c r="BE7" s="24">
        <v>47.19</v>
      </c>
      <c r="BF7" s="24">
        <v>2719.49</v>
      </c>
      <c r="BG7" s="24">
        <v>634.86</v>
      </c>
      <c r="BH7" s="24">
        <v>577.41999999999996</v>
      </c>
      <c r="BI7" s="24">
        <v>8.25</v>
      </c>
      <c r="BJ7" s="24">
        <v>448.36</v>
      </c>
      <c r="BK7" s="24">
        <v>783.8</v>
      </c>
      <c r="BL7" s="24">
        <v>778.81</v>
      </c>
      <c r="BM7" s="24">
        <v>718.49</v>
      </c>
      <c r="BN7" s="24">
        <v>743.31</v>
      </c>
      <c r="BO7" s="24">
        <v>796.8</v>
      </c>
      <c r="BP7" s="24">
        <v>798.1</v>
      </c>
      <c r="BQ7" s="24">
        <v>78.260000000000005</v>
      </c>
      <c r="BR7" s="24">
        <v>78.2</v>
      </c>
      <c r="BS7" s="24">
        <v>68.260000000000005</v>
      </c>
      <c r="BT7" s="24">
        <v>61.48</v>
      </c>
      <c r="BU7" s="24">
        <v>65.08</v>
      </c>
      <c r="BV7" s="24">
        <v>68.11</v>
      </c>
      <c r="BW7" s="24">
        <v>67.23</v>
      </c>
      <c r="BX7" s="24">
        <v>61.82</v>
      </c>
      <c r="BY7" s="24">
        <v>61.15</v>
      </c>
      <c r="BZ7" s="24">
        <v>58.41</v>
      </c>
      <c r="CA7" s="24">
        <v>54.51</v>
      </c>
      <c r="CB7" s="24">
        <v>200.49</v>
      </c>
      <c r="CC7" s="24">
        <v>199.87</v>
      </c>
      <c r="CD7" s="24">
        <v>229.62</v>
      </c>
      <c r="CE7" s="24">
        <v>254.93</v>
      </c>
      <c r="CF7" s="24">
        <v>241.53</v>
      </c>
      <c r="CG7" s="24">
        <v>222.41</v>
      </c>
      <c r="CH7" s="24">
        <v>228.21</v>
      </c>
      <c r="CI7" s="24">
        <v>246.9</v>
      </c>
      <c r="CJ7" s="24">
        <v>250.43</v>
      </c>
      <c r="CK7" s="24">
        <v>267.33999999999997</v>
      </c>
      <c r="CL7" s="24">
        <v>286.33</v>
      </c>
      <c r="CM7" s="24">
        <v>66.290000000000006</v>
      </c>
      <c r="CN7" s="24">
        <v>53.42</v>
      </c>
      <c r="CO7" s="24">
        <v>51.08</v>
      </c>
      <c r="CP7" s="24">
        <v>51.08</v>
      </c>
      <c r="CQ7" s="24">
        <v>51.08</v>
      </c>
      <c r="CR7" s="24">
        <v>55.26</v>
      </c>
      <c r="CS7" s="24">
        <v>54.54</v>
      </c>
      <c r="CT7" s="24">
        <v>52.9</v>
      </c>
      <c r="CU7" s="24">
        <v>52.63</v>
      </c>
      <c r="CV7" s="24">
        <v>52.34</v>
      </c>
      <c r="CW7" s="24">
        <v>49.92</v>
      </c>
      <c r="CX7" s="24">
        <v>96.15</v>
      </c>
      <c r="CY7" s="24">
        <v>96.35</v>
      </c>
      <c r="CZ7" s="24">
        <v>96.37</v>
      </c>
      <c r="DA7" s="24">
        <v>96.41</v>
      </c>
      <c r="DB7" s="24">
        <v>96.25</v>
      </c>
      <c r="DC7" s="24">
        <v>90.52</v>
      </c>
      <c r="DD7" s="24">
        <v>90.3</v>
      </c>
      <c r="DE7" s="24">
        <v>90.3</v>
      </c>
      <c r="DF7" s="24">
        <v>90.32</v>
      </c>
      <c r="DG7" s="24">
        <v>90.05</v>
      </c>
      <c r="DH7" s="24">
        <v>87.8</v>
      </c>
      <c r="DI7" s="24">
        <v>30.15</v>
      </c>
      <c r="DJ7" s="24">
        <v>32.520000000000003</v>
      </c>
      <c r="DK7" s="24">
        <v>34.880000000000003</v>
      </c>
      <c r="DL7" s="24">
        <v>37.17</v>
      </c>
      <c r="DM7" s="24">
        <v>39.43</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中居　奏斗</cp:lastModifiedBy>
  <cp:lastPrinted>2026-03-23T01:43:53Z</cp:lastPrinted>
  <dcterms:created xsi:type="dcterms:W3CDTF">2025-12-23T06:22:06Z</dcterms:created>
  <dcterms:modified xsi:type="dcterms:W3CDTF">2026-03-23T01:44:19Z</dcterms:modified>
  <cp:category/>
</cp:coreProperties>
</file>