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00003051\Desktop\新しいフォルダー (2)\"/>
    </mc:Choice>
  </mc:AlternateContent>
  <xr:revisionPtr revIDLastSave="0" documentId="13_ncr:1_{F038386E-07B7-4048-ACF7-D59CA1ABF1EE}" xr6:coauthVersionLast="47" xr6:coauthVersionMax="47" xr10:uidLastSave="{00000000-0000-0000-0000-000000000000}"/>
  <workbookProtection workbookAlgorithmName="SHA-512" workbookHashValue="szVET8HbaJYC0w8Epwbp6/IC9jFbrBZjIM+AsCUxgXUF18xOzfZXGN8qnQ46LTkBLM2H1/rNdjfC04Ni0pX9jg==" workbookSaltValue="MyGM+1yx6r52SC+Da7jRAg==" workbookSpinCount="100000" lockStructure="1"/>
  <bookViews>
    <workbookView xWindow="255" yWindow="795" windowWidth="19260" windowHeight="107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10" i="4"/>
  <c r="AL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<sst xmlns="http://schemas.openxmlformats.org/spreadsheetml/2006/main" count="231" uniqueCount="117">
  <si>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</si>
  <si>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</si>
  <si>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</si>
  <si>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</si>
  <si>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</si>
  <si>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</si>
  <si>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</si>
  <si>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</si>
  <si>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</si>
  <si>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</si>
  <si>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</si>
  <si>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</si>
  <si>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</si>
  <si>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</si>
  <si>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</si>
  <si>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</si>
  <si>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</si>
  <si>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</si>
  <si>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</si>
  <si>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</si>
  <si>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</si>
  <si>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</si>
  <si>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</si>
  <si>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</si>
  <si>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</si>
  <si>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</si>
  <si>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</si>
  <si>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</si>
  <si>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</si>
  <si>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</si>
  <si>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</si>
  <si>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</si>
  <si>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</si>
  <si>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</si>
  <si>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</si>
  <si>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</si>
  <si>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</si>
  <si>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</si>
  <si>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</si>
  <si>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</si>
  <si>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</si>
  <si>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</si>
  <si>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</si>
  <si>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</si>
  <si>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</si>
  <si>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</si>
  <si>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</si>
  <si>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</si>
  <si>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</si>
  <si>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</si>
  <si>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</si>
  <si>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</si>
  <si>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</si>
  <si>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</si>
  <si>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</si>
  <si>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</si>
  <si>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</si>
  <si>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</si>
  <si>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</si>
  <si>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</si>
  <si>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</si>
  <si>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</si>
  <si>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</si>
  <si>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</si>
  <si>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</si>
  <si>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</si>
  <si>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</si>
  <si>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</si>
  <si>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</si>
  <si>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</si>
  <si>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</si>
  <si>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</si>
  <si>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</si>
  <si>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</si>
  <si>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</si>
  <si>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</si>
  <si>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</si>
  <si>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</si>
  <si>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</si>
  <si>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</si>
  <si>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</si>
  <si>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</si>
  <si>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</si>
  <si>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</si>
  <si>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</si>
  <si>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</si>
  <si>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</si>
  <si>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</si>
  <si>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</si>
  <si>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</si>
  <si>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</si>
  <si>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</si>
  <si>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</si>
  <si>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</si>
  <si>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</si>
  <si>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</si>
  <si>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</si>
  <si>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</si>
  <si>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</si>
  <si>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</si>
  <si>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</si>
  <si>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</si>
  <si>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</si>
  <si>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</si>
  <si>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</si>
  <si>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</si>
  <si>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</si>
  <si>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</si>
  <si>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</si>
  <si>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</si>
  <si>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</si>
  <si>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</si>
  <si>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</si>
  <si>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</si>
  <si>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①小規模な事業であるが、減価償却率は上昇傾向にあり注視が必要。
②③供用開始が平成10年度であり、法定耐用年数を超える管渠はない。</t>
    <phoneticPr fontId="4"/>
  </si>
  <si>
    <t>①本事業は対象人口が少なく使用料収入に対して維持管理費が嵩む小規模な事業であり、経常収支比率は年々下がっているものの、一般会計からの繰入金により目安となる100％を超えており、②累積欠損金も発生していない。
③流動比率は100％を大幅に下回っているものの、公共下水道事業との一体的な運営や一般会計からの繰入金等により支払い能力に問題はない。
④企業債残高対事業規模比率は、既存の企業債の償還に伴い、低下傾向にある。
⑤⑥対象人口の少ない小規模な事業であることから使用料収入に対して維持管理費が嵩み、単独では経費回収率100％以上の達成が難しい事業であるが、令和６年度はわずかではあるが有収水量の増加、償還利息等の減少による使用料対象経費の減少により、両数値とも昨年度より改善した。
⑦施設利用率は令和4年度から100％を切っており低い割合ではあるが、類似団体や全国の平均値より高い水準となっている。
⑧水洗化率は既に100％を達成している。</t>
    <rPh sb="47" eb="49">
      <t>ネンネン</t>
    </rPh>
    <rPh sb="299" eb="301">
      <t>ゾウカ</t>
    </rPh>
    <rPh sb="303" eb="308">
      <t>ショウカンリソクトウ</t>
    </rPh>
    <rPh sb="309" eb="311">
      <t>ゲンショウ</t>
    </rPh>
    <rPh sb="314" eb="321">
      <t>シヨウリョウタイショウケイヒ</t>
    </rPh>
    <rPh sb="322" eb="324">
      <t>ゲンショウ</t>
    </rPh>
    <rPh sb="338" eb="340">
      <t>カイゼン</t>
    </rPh>
    <phoneticPr fontId="4"/>
  </si>
  <si>
    <t>本事業は、対象人口54名の小規模な事業であることから、使用料収入だけでは維持管理費や資本費を賄うことができない状況にある。そのため、一般会計からの繰入や公共下水道事業との一体的な運営が前提となっている。
施設の状況については、経年化の状況や地域の将来像を踏まえながら、統廃合やダウンサイジングによる効率的な施設管理を検討する必要がある。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</si>
</sst>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F8-4057-A2A3-BFC635ADC7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0F8-4057-A2A3-BFC635ADC7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117.07</c:v>
                </c:pt>
                <c:pt idx="1">
                  <c:v>119.51</c:v>
                </c:pt>
                <c:pt idx="2">
                  <c:v>82.93</c:v>
                </c:pt>
                <c:pt idx="3">
                  <c:v>82.93</c:v>
                </c:pt>
                <c:pt idx="4">
                  <c:v>82.93</c:v>
                </c:pt>
              </c:numCache>
            </c:numRef>
          </c:val>
          <c:extLst>
            <c:ext xmlns:c16="http://schemas.microsoft.com/office/drawing/2014/chart" uri="{C3380CC4-5D6E-409C-BE32-E72D297353CC}">
              <c16:uniqueId val="{00000000-F94B-40FE-BDB7-9BA6A0B055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42.48</c:v>
                </c:pt>
                <c:pt idx="1">
                  <c:v>39.770000000000003</c:v>
                </c:pt>
                <c:pt idx="2">
                  <c:v>38.96</c:v>
                </c:pt>
                <c:pt idx="3">
                  <c:v>39.659999999999997</c:v>
                </c:pt>
                <c:pt idx="4">
                  <c:v>35.700000000000003</c:v>
                </c:pt>
              </c:numCache>
            </c:numRef>
          </c:val>
          <c:smooth val="0"/>
          <c:extLst>
            <c:ext xmlns:c16="http://schemas.microsoft.com/office/drawing/2014/chart" uri="{C3380CC4-5D6E-409C-BE32-E72D297353CC}">
              <c16:uniqueId val="{00000001-F94B-40FE-BDB7-9BA6A0B055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C13-4DE3-9FD8-46FF828F66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90.73</c:v>
                </c:pt>
                <c:pt idx="1">
                  <c:v>91.64</c:v>
                </c:pt>
                <c:pt idx="2">
                  <c:v>91.6</c:v>
                </c:pt>
                <c:pt idx="3">
                  <c:v>92.03</c:v>
                </c:pt>
                <c:pt idx="4">
                  <c:v>93.29</c:v>
                </c:pt>
              </c:numCache>
            </c:numRef>
          </c:val>
          <c:smooth val="0"/>
          <c:extLst>
            <c:ext xmlns:c16="http://schemas.microsoft.com/office/drawing/2014/chart" uri="{C3380CC4-5D6E-409C-BE32-E72D297353CC}">
              <c16:uniqueId val="{00000001-8C13-4DE3-9FD8-46FF828F66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166.43</c:v>
                </c:pt>
                <c:pt idx="1">
                  <c:v>104.58</c:v>
                </c:pt>
                <c:pt idx="2">
                  <c:v>174.11</c:v>
                </c:pt>
                <c:pt idx="3">
                  <c:v>107.36</c:v>
                </c:pt>
                <c:pt idx="4">
                  <c:v>105.64</c:v>
                </c:pt>
              </c:numCache>
            </c:numRef>
          </c:val>
          <c:extLst>
            <c:ext xmlns:c16="http://schemas.microsoft.com/office/drawing/2014/chart" uri="{C3380CC4-5D6E-409C-BE32-E72D297353CC}">
              <c16:uniqueId val="{00000000-72C1-4CD0-A34F-447750B00D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101.09</c:v>
                </c:pt>
                <c:pt idx="1">
                  <c:v>94.43</c:v>
                </c:pt>
                <c:pt idx="2">
                  <c:v>101.18</c:v>
                </c:pt>
                <c:pt idx="3">
                  <c:v>89.58</c:v>
                </c:pt>
                <c:pt idx="4">
                  <c:v>96.86</c:v>
                </c:pt>
              </c:numCache>
            </c:numRef>
          </c:val>
          <c:smooth val="0"/>
          <c:extLst>
            <c:ext xmlns:c16="http://schemas.microsoft.com/office/drawing/2014/chart" uri="{C3380CC4-5D6E-409C-BE32-E72D297353CC}">
              <c16:uniqueId val="{00000001-72C1-4CD0-A34F-447750B00D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37.99</c:v>
                </c:pt>
                <c:pt idx="1">
                  <c:v>39.93</c:v>
                </c:pt>
                <c:pt idx="2">
                  <c:v>41.87</c:v>
                </c:pt>
                <c:pt idx="3">
                  <c:v>43.8</c:v>
                </c:pt>
                <c:pt idx="4">
                  <c:v>45.74</c:v>
                </c:pt>
              </c:numCache>
            </c:numRef>
          </c:val>
          <c:extLst>
            <c:ext xmlns:c16="http://schemas.microsoft.com/office/drawing/2014/chart" uri="{C3380CC4-5D6E-409C-BE32-E72D297353CC}">
              <c16:uniqueId val="{00000000-005A-4E6E-8373-31DF2D0DCB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34.76</c:v>
                </c:pt>
                <c:pt idx="1">
                  <c:v>36.130000000000003</c:v>
                </c:pt>
                <c:pt idx="2">
                  <c:v>38.409999999999997</c:v>
                </c:pt>
                <c:pt idx="3">
                  <c:v>43.41</c:v>
                </c:pt>
                <c:pt idx="4">
                  <c:v>33.5</c:v>
                </c:pt>
              </c:numCache>
            </c:numRef>
          </c:val>
          <c:smooth val="0"/>
          <c:extLst>
            <c:ext xmlns:c16="http://schemas.microsoft.com/office/drawing/2014/chart" uri="{C3380CC4-5D6E-409C-BE32-E72D297353CC}">
              <c16:uniqueId val="{00000001-005A-4E6E-8373-31DF2D0DCB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5E-46CC-BA4D-879BB7063C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5E-46CC-BA4D-879BB7063C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98-49B8-AE4A-AE83162433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534.57000000000005</c:v>
                </c:pt>
                <c:pt idx="1">
                  <c:v>528.12</c:v>
                </c:pt>
                <c:pt idx="2">
                  <c:v>533.38</c:v>
                </c:pt>
                <c:pt idx="3">
                  <c:v>658.43</c:v>
                </c:pt>
                <c:pt idx="4">
                  <c:v>355.48</c:v>
                </c:pt>
              </c:numCache>
            </c:numRef>
          </c:val>
          <c:smooth val="0"/>
          <c:extLst>
            <c:ext xmlns:c16="http://schemas.microsoft.com/office/drawing/2014/chart" uri="{C3380CC4-5D6E-409C-BE32-E72D297353CC}">
              <c16:uniqueId val="{00000001-2398-49B8-AE4A-AE83162433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64.06</c:v>
                </c:pt>
                <c:pt idx="1">
                  <c:v>7.89</c:v>
                </c:pt>
                <c:pt idx="2">
                  <c:v>14.68</c:v>
                </c:pt>
                <c:pt idx="3">
                  <c:v>21.64</c:v>
                </c:pt>
                <c:pt idx="4">
                  <c:v>22.99</c:v>
                </c:pt>
              </c:numCache>
            </c:numRef>
          </c:val>
          <c:extLst>
            <c:ext xmlns:c16="http://schemas.microsoft.com/office/drawing/2014/chart" uri="{C3380CC4-5D6E-409C-BE32-E72D297353CC}">
              <c16:uniqueId val="{00000000-E8D8-426F-A10A-8E515F7810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36.93</c:v>
                </c:pt>
                <c:pt idx="1">
                  <c:v>15.34</c:v>
                </c:pt>
                <c:pt idx="2">
                  <c:v>1.22</c:v>
                </c:pt>
                <c:pt idx="3">
                  <c:v>-8.1</c:v>
                </c:pt>
                <c:pt idx="4">
                  <c:v>35.03</c:v>
                </c:pt>
              </c:numCache>
            </c:numRef>
          </c:val>
          <c:smooth val="0"/>
          <c:extLst>
            <c:ext xmlns:c16="http://schemas.microsoft.com/office/drawing/2014/chart" uri="{C3380CC4-5D6E-409C-BE32-E72D297353CC}">
              <c16:uniqueId val="{00000001-E8D8-426F-A10A-8E515F7810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3755.96</c:v>
                </c:pt>
                <c:pt idx="1">
                  <c:v>965.77</c:v>
                </c:pt>
                <c:pt idx="2">
                  <c:v>809.31</c:v>
                </c:pt>
                <c:pt idx="3">
                  <c:v>646.25</c:v>
                </c:pt>
                <c:pt idx="4">
                  <c:v>3.16</c:v>
                </c:pt>
              </c:numCache>
            </c:numRef>
          </c:val>
          <c:extLst>
            <c:ext xmlns:c16="http://schemas.microsoft.com/office/drawing/2014/chart" uri="{C3380CC4-5D6E-409C-BE32-E72D297353CC}">
              <c16:uniqueId val="{00000000-75CE-4A27-80EE-55B1351A10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406.44</c:v>
                </c:pt>
                <c:pt idx="1">
                  <c:v>254.5</c:v>
                </c:pt>
                <c:pt idx="2">
                  <c:v>365.75</c:v>
                </c:pt>
                <c:pt idx="3">
                  <c:v>482.31</c:v>
                </c:pt>
                <c:pt idx="4">
                  <c:v>543.6</c:v>
                </c:pt>
              </c:numCache>
            </c:numRef>
          </c:val>
          <c:smooth val="0"/>
          <c:extLst>
            <c:ext xmlns:c16="http://schemas.microsoft.com/office/drawing/2014/chart" uri="{C3380CC4-5D6E-409C-BE32-E72D297353CC}">
              <c16:uniqueId val="{00000001-75CE-4A27-80EE-55B1351A10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49.72</c:v>
                </c:pt>
                <c:pt idx="1">
                  <c:v>35.72</c:v>
                </c:pt>
                <c:pt idx="2">
                  <c:v>36.97</c:v>
                </c:pt>
                <c:pt idx="3">
                  <c:v>34.47</c:v>
                </c:pt>
                <c:pt idx="4">
                  <c:v>36.99</c:v>
                </c:pt>
              </c:numCache>
            </c:numRef>
          </c:val>
          <c:extLst>
            <c:ext xmlns:c16="http://schemas.microsoft.com/office/drawing/2014/chart" uri="{C3380CC4-5D6E-409C-BE32-E72D297353CC}">
              <c16:uniqueId val="{00000000-DE8B-4055-96BC-CACE671F75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35.93</c:v>
                </c:pt>
                <c:pt idx="1">
                  <c:v>36.1</c:v>
                </c:pt>
                <c:pt idx="2">
                  <c:v>35.5</c:v>
                </c:pt>
                <c:pt idx="3">
                  <c:v>35.119999999999997</c:v>
                </c:pt>
                <c:pt idx="4">
                  <c:v>30.03</c:v>
                </c:pt>
              </c:numCache>
            </c:numRef>
          </c:val>
          <c:smooth val="0"/>
          <c:extLst>
            <c:ext xmlns:c16="http://schemas.microsoft.com/office/drawing/2014/chart" uri="{C3380CC4-5D6E-409C-BE32-E72D297353CC}">
              <c16:uniqueId val="{00000001-DE8B-4055-96BC-CACE671F75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287.41000000000003</c:v>
                </c:pt>
                <c:pt idx="1">
                  <c:v>400</c:v>
                </c:pt>
                <c:pt idx="2">
                  <c:v>386.08</c:v>
                </c:pt>
                <c:pt idx="3">
                  <c:v>412.56</c:v>
                </c:pt>
                <c:pt idx="4">
                  <c:v>388.65</c:v>
                </c:pt>
              </c:numCache>
            </c:numRef>
          </c:val>
          <c:extLst>
            <c:ext xmlns:c16="http://schemas.microsoft.com/office/drawing/2014/chart" uri="{C3380CC4-5D6E-409C-BE32-E72D297353CC}">
              <c16:uniqueId val="{00000000-7830-4ABD-8D1D-2D211EF128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499.55</c:v>
                </c:pt>
                <c:pt idx="1">
                  <c:v>529.77</c:v>
                </c:pt>
                <c:pt idx="2">
                  <c:v>523.41999999999996</c:v>
                </c:pt>
                <c:pt idx="3">
                  <c:v>526.79</c:v>
                </c:pt>
                <c:pt idx="4">
                  <c:v>609.94000000000005</c:v>
                </c:pt>
              </c:numCache>
            </c:numRef>
          </c:val>
          <c:smooth val="0"/>
          <c:extLst>
            <c:ext xmlns:c16="http://schemas.microsoft.com/office/drawing/2014/chart" uri="{C3380CC4-5D6E-409C-BE32-E72D297353CC}">
              <c16:uniqueId val="{00000001-7830-4ABD-8D1D-2D211EF128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3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鳥取市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林業集落排水</v>
      </c>
      <c r="Q8" s="34"/>
      <c r="R8" s="34"/>
      <c r="S8" s="34"/>
      <c r="T8" s="34"/>
      <c r="U8" s="34"/>
      <c r="V8" s="34"/>
      <c r="W8" s="34" t="str">
        <f>データ!L6</f>
        <v>G2</v>
      </c>
      <c r="X8" s="34"/>
      <c r="Y8" s="34"/>
      <c r="Z8" s="34"/>
      <c r="AA8" s="34"/>
      <c r="AB8" s="34"/>
      <c r="AC8" s="34"/>
      <c r="AD8" s="35" t="str">
        <f>データ!$M$6</f>
        <v>非設置</v>
      </c>
      <c r="AE8" s="35"/>
      <c r="AF8" s="35"/>
      <c r="AG8" s="35"/>
      <c r="AH8" s="35"/>
      <c r="AI8" s="35"/>
      <c r="AJ8" s="35"/>
      <c r="AK8" s="3"/>
      <c r="AL8" s="36">
        <f>データ!S6</f>
        <v>179215</v>
      </c>
      <c r="AM8" s="36"/>
      <c r="AN8" s="36"/>
      <c r="AO8" s="36"/>
      <c r="AP8" s="36"/>
      <c r="AQ8" s="36"/>
      <c r="AR8" s="36"/>
      <c r="AS8" s="36"/>
      <c r="AT8" s="37">
        <f>データ!T6</f>
        <v>765.31</v>
      </c>
      <c r="AU8" s="37"/>
      <c r="AV8" s="37"/>
      <c r="AW8" s="37"/>
      <c r="AX8" s="37"/>
      <c r="AY8" s="37"/>
      <c r="AZ8" s="37"/>
      <c r="BA8" s="37"/>
      <c r="BB8" s="37">
        <f>データ!U6</f>
        <v>234.17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72.81</v>
      </c>
      <c r="J10" s="37"/>
      <c r="K10" s="37"/>
      <c r="L10" s="37"/>
      <c r="M10" s="37"/>
      <c r="N10" s="37"/>
      <c r="O10" s="37"/>
      <c r="P10" s="37">
        <f>データ!P6</f>
        <v>0.03</v>
      </c>
      <c r="Q10" s="37"/>
      <c r="R10" s="37"/>
      <c r="S10" s="37"/>
      <c r="T10" s="37"/>
      <c r="U10" s="37"/>
      <c r="V10" s="37"/>
      <c r="W10" s="37">
        <f>データ!Q6</f>
        <v>73.64</v>
      </c>
      <c r="X10" s="37"/>
      <c r="Y10" s="37"/>
      <c r="Z10" s="37"/>
      <c r="AA10" s="37"/>
      <c r="AB10" s="37"/>
      <c r="AC10" s="37"/>
      <c r="AD10" s="36">
        <f>データ!R6</f>
        <v>2767</v>
      </c>
      <c r="AE10" s="36"/>
      <c r="AF10" s="36"/>
      <c r="AG10" s="36"/>
      <c r="AH10" s="36"/>
      <c r="AI10" s="36"/>
      <c r="AJ10" s="36"/>
      <c r="AK10" s="2"/>
      <c r="AL10" s="36">
        <f>データ!V6</f>
        <v>54</v>
      </c>
      <c r="AM10" s="36"/>
      <c r="AN10" s="36"/>
      <c r="AO10" s="36"/>
      <c r="AP10" s="36"/>
      <c r="AQ10" s="36"/>
      <c r="AR10" s="36"/>
      <c r="AS10" s="36"/>
      <c r="AT10" s="37">
        <f>データ!W6</f>
        <v>0.14000000000000001</v>
      </c>
      <c r="AU10" s="37"/>
      <c r="AV10" s="37"/>
      <c r="AW10" s="37"/>
      <c r="AX10" s="37"/>
      <c r="AY10" s="37"/>
      <c r="AZ10" s="37"/>
      <c r="BA10" s="37"/>
      <c r="BB10" s="37">
        <f>データ!X6</f>
        <v>385.71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KgOOIBbd5TGKFNWaFjNdJhWwYEfs+ySbHZYV+MYYvQZl+496CGGT9JoRHL5Dyu+vN3qihuPZIixZlEoOHDzp4w==" saltValue="UGCKT475jGPjpOiuPTCpm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312011</v>
      </c>
      <c r="D6" s="19">
        <f t="shared" si="3"/>
        <v>46</v>
      </c>
      <c r="E6" s="19">
        <f t="shared" si="3"/>
        <v>17</v>
      </c>
      <c r="F6" s="19">
        <f t="shared" si="3"/>
        <v>7</v>
      </c>
      <c r="G6" s="19">
        <f t="shared" si="3"/>
        <v>0</v>
      </c>
      <c r="H6" s="19" t="str">
        <f t="shared" si="3"/>
        <v>鳥取県　鳥取市</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72.81</v>
      </c>
      <c r="P6" s="20">
        <f t="shared" si="3"/>
        <v>0.03</v>
      </c>
      <c r="Q6" s="20">
        <f t="shared" si="3"/>
        <v>73.64</v>
      </c>
      <c r="R6" s="20">
        <f t="shared" si="3"/>
        <v>2767</v>
      </c>
      <c r="S6" s="20">
        <f t="shared" si="3"/>
        <v>179215</v>
      </c>
      <c r="T6" s="20">
        <f t="shared" si="3"/>
        <v>765.31</v>
      </c>
      <c r="U6" s="20">
        <f t="shared" si="3"/>
        <v>234.17</v>
      </c>
      <c r="V6" s="20">
        <f t="shared" si="3"/>
        <v>54</v>
      </c>
      <c r="W6" s="20">
        <f t="shared" si="3"/>
        <v>0.14000000000000001</v>
      </c>
      <c r="X6" s="20">
        <f t="shared" si="3"/>
        <v>385.71</v>
      </c>
      <c r="Y6" s="21">
        <f>IF(Y7="",NA(),Y7)</f>
        <v>166.43</v>
      </c>
      <c r="Z6" s="21">
        <f t="shared" ref="Z6:AH6" si="4">IF(Z7="",NA(),Z7)</f>
        <v>104.58</v>
      </c>
      <c r="AA6" s="21">
        <f t="shared" si="4"/>
        <v>174.11</v>
      </c>
      <c r="AB6" s="21">
        <f t="shared" si="4"/>
        <v>107.36</v>
      </c>
      <c r="AC6" s="21">
        <f t="shared" si="4"/>
        <v>105.64</v>
      </c>
      <c r="AD6" s="21">
        <f t="shared" si="4"/>
        <v>101.09</v>
      </c>
      <c r="AE6" s="21">
        <f t="shared" si="4"/>
        <v>94.43</v>
      </c>
      <c r="AF6" s="21">
        <f t="shared" si="4"/>
        <v>101.18</v>
      </c>
      <c r="AG6" s="21">
        <f t="shared" si="4"/>
        <v>89.58</v>
      </c>
      <c r="AH6" s="21">
        <f t="shared" si="4"/>
        <v>96.86</v>
      </c>
      <c r="AI6" s="20" t="str">
        <f>IF(AI7="","",IF(AI7="-","【-】","【"&amp;SUBSTITUTE(TEXT(AI7,"#,##0.00"),"-","△")&amp;"】"))</f>
        <v>【97.32】</v>
      </c>
      <c r="AJ6" s="20">
        <f>IF(AJ7="",NA(),AJ7)</f>
        <v>0</v>
      </c>
      <c r="AK6" s="20">
        <f t="shared" ref="AK6:AS6" si="5">IF(AK7="",NA(),AK7)</f>
        <v>0</v>
      </c>
      <c r="AL6" s="20">
        <f t="shared" si="5"/>
        <v>0</v>
      </c>
      <c r="AM6" s="20">
        <f t="shared" si="5"/>
        <v>0</v>
      </c>
      <c r="AN6" s="20">
        <f t="shared" si="5"/>
        <v>0</v>
      </c>
      <c r="AO6" s="21">
        <f t="shared" si="5"/>
        <v>534.57000000000005</v>
      </c>
      <c r="AP6" s="21">
        <f t="shared" si="5"/>
        <v>528.12</v>
      </c>
      <c r="AQ6" s="21">
        <f t="shared" si="5"/>
        <v>533.38</v>
      </c>
      <c r="AR6" s="21">
        <f t="shared" si="5"/>
        <v>658.43</v>
      </c>
      <c r="AS6" s="21">
        <f t="shared" si="5"/>
        <v>355.48</v>
      </c>
      <c r="AT6" s="20" t="str">
        <f>IF(AT7="","",IF(AT7="-","【-】","【"&amp;SUBSTITUTE(TEXT(AT7,"#,##0.00"),"-","△")&amp;"】"))</f>
        <v>【273.50】</v>
      </c>
      <c r="AU6" s="21">
        <f>IF(AU7="",NA(),AU7)</f>
        <v>64.06</v>
      </c>
      <c r="AV6" s="21">
        <f t="shared" ref="AV6:BD6" si="6">IF(AV7="",NA(),AV7)</f>
        <v>7.89</v>
      </c>
      <c r="AW6" s="21">
        <f t="shared" si="6"/>
        <v>14.68</v>
      </c>
      <c r="AX6" s="21">
        <f t="shared" si="6"/>
        <v>21.64</v>
      </c>
      <c r="AY6" s="21">
        <f t="shared" si="6"/>
        <v>22.99</v>
      </c>
      <c r="AZ6" s="21">
        <f t="shared" si="6"/>
        <v>36.93</v>
      </c>
      <c r="BA6" s="21">
        <f t="shared" si="6"/>
        <v>15.34</v>
      </c>
      <c r="BB6" s="21">
        <f t="shared" si="6"/>
        <v>1.22</v>
      </c>
      <c r="BC6" s="21">
        <f t="shared" si="6"/>
        <v>-8.1</v>
      </c>
      <c r="BD6" s="21">
        <f t="shared" si="6"/>
        <v>35.03</v>
      </c>
      <c r="BE6" s="20" t="str">
        <f>IF(BE7="","",IF(BE7="-","【-】","【"&amp;SUBSTITUTE(TEXT(BE7,"#,##0.00"),"-","△")&amp;"】"))</f>
        <v>【43.01】</v>
      </c>
      <c r="BF6" s="21">
        <f>IF(BF7="",NA(),BF7)</f>
        <v>3755.96</v>
      </c>
      <c r="BG6" s="21">
        <f t="shared" ref="BG6:BO6" si="7">IF(BG7="",NA(),BG7)</f>
        <v>965.77</v>
      </c>
      <c r="BH6" s="21">
        <f t="shared" si="7"/>
        <v>809.31</v>
      </c>
      <c r="BI6" s="21">
        <f t="shared" si="7"/>
        <v>646.25</v>
      </c>
      <c r="BJ6" s="21">
        <f t="shared" si="7"/>
        <v>3.16</v>
      </c>
      <c r="BK6" s="21">
        <f t="shared" si="7"/>
        <v>406.44</v>
      </c>
      <c r="BL6" s="21">
        <f t="shared" si="7"/>
        <v>254.5</v>
      </c>
      <c r="BM6" s="21">
        <f t="shared" si="7"/>
        <v>365.75</v>
      </c>
      <c r="BN6" s="21">
        <f t="shared" si="7"/>
        <v>482.31</v>
      </c>
      <c r="BO6" s="21">
        <f t="shared" si="7"/>
        <v>543.6</v>
      </c>
      <c r="BP6" s="20" t="str">
        <f>IF(BP7="","",IF(BP7="-","【-】","【"&amp;SUBSTITUTE(TEXT(BP7,"#,##0.00"),"-","△")&amp;"】"))</f>
        <v>【421.62】</v>
      </c>
      <c r="BQ6" s="21">
        <f>IF(BQ7="",NA(),BQ7)</f>
        <v>49.72</v>
      </c>
      <c r="BR6" s="21">
        <f t="shared" ref="BR6:BZ6" si="8">IF(BR7="",NA(),BR7)</f>
        <v>35.72</v>
      </c>
      <c r="BS6" s="21">
        <f t="shared" si="8"/>
        <v>36.97</v>
      </c>
      <c r="BT6" s="21">
        <f t="shared" si="8"/>
        <v>34.47</v>
      </c>
      <c r="BU6" s="21">
        <f t="shared" si="8"/>
        <v>36.99</v>
      </c>
      <c r="BV6" s="21">
        <f t="shared" si="8"/>
        <v>35.93</v>
      </c>
      <c r="BW6" s="21">
        <f t="shared" si="8"/>
        <v>36.1</v>
      </c>
      <c r="BX6" s="21">
        <f t="shared" si="8"/>
        <v>35.5</v>
      </c>
      <c r="BY6" s="21">
        <f t="shared" si="8"/>
        <v>35.119999999999997</v>
      </c>
      <c r="BZ6" s="21">
        <f t="shared" si="8"/>
        <v>30.03</v>
      </c>
      <c r="CA6" s="20" t="str">
        <f>IF(CA7="","",IF(CA7="-","【-】","【"&amp;SUBSTITUTE(TEXT(CA7,"#,##0.00"),"-","△")&amp;"】"))</f>
        <v>【31.85】</v>
      </c>
      <c r="CB6" s="21">
        <f>IF(CB7="",NA(),CB7)</f>
        <v>287.41000000000003</v>
      </c>
      <c r="CC6" s="21">
        <f t="shared" ref="CC6:CK6" si="9">IF(CC7="",NA(),CC7)</f>
        <v>400</v>
      </c>
      <c r="CD6" s="21">
        <f t="shared" si="9"/>
        <v>386.08</v>
      </c>
      <c r="CE6" s="21">
        <f t="shared" si="9"/>
        <v>412.56</v>
      </c>
      <c r="CF6" s="21">
        <f t="shared" si="9"/>
        <v>388.65</v>
      </c>
      <c r="CG6" s="21">
        <f t="shared" si="9"/>
        <v>499.55</v>
      </c>
      <c r="CH6" s="21">
        <f t="shared" si="9"/>
        <v>529.77</v>
      </c>
      <c r="CI6" s="21">
        <f t="shared" si="9"/>
        <v>523.41999999999996</v>
      </c>
      <c r="CJ6" s="21">
        <f t="shared" si="9"/>
        <v>526.79</v>
      </c>
      <c r="CK6" s="21">
        <f t="shared" si="9"/>
        <v>609.94000000000005</v>
      </c>
      <c r="CL6" s="20" t="str">
        <f>IF(CL7="","",IF(CL7="-","【-】","【"&amp;SUBSTITUTE(TEXT(CL7,"#,##0.00"),"-","△")&amp;"】"))</f>
        <v>【574.95】</v>
      </c>
      <c r="CM6" s="21">
        <f>IF(CM7="",NA(),CM7)</f>
        <v>117.07</v>
      </c>
      <c r="CN6" s="21">
        <f t="shared" ref="CN6:CV6" si="10">IF(CN7="",NA(),CN7)</f>
        <v>119.51</v>
      </c>
      <c r="CO6" s="21">
        <f t="shared" si="10"/>
        <v>82.93</v>
      </c>
      <c r="CP6" s="21">
        <f t="shared" si="10"/>
        <v>82.93</v>
      </c>
      <c r="CQ6" s="21">
        <f t="shared" si="10"/>
        <v>82.93</v>
      </c>
      <c r="CR6" s="21">
        <f t="shared" si="10"/>
        <v>42.48</v>
      </c>
      <c r="CS6" s="21">
        <f t="shared" si="10"/>
        <v>39.770000000000003</v>
      </c>
      <c r="CT6" s="21">
        <f t="shared" si="10"/>
        <v>38.96</v>
      </c>
      <c r="CU6" s="21">
        <f t="shared" si="10"/>
        <v>39.659999999999997</v>
      </c>
      <c r="CV6" s="21">
        <f t="shared" si="10"/>
        <v>35.700000000000003</v>
      </c>
      <c r="CW6" s="20" t="str">
        <f>IF(CW7="","",IF(CW7="-","【-】","【"&amp;SUBSTITUTE(TEXT(CW7,"#,##0.00"),"-","△")&amp;"】"))</f>
        <v>【34.76】</v>
      </c>
      <c r="CX6" s="21">
        <f>IF(CX7="",NA(),CX7)</f>
        <v>100</v>
      </c>
      <c r="CY6" s="21">
        <f t="shared" ref="CY6:DG6" si="11">IF(CY7="",NA(),CY7)</f>
        <v>100</v>
      </c>
      <c r="CZ6" s="21">
        <f t="shared" si="11"/>
        <v>100</v>
      </c>
      <c r="DA6" s="21">
        <f t="shared" si="11"/>
        <v>100</v>
      </c>
      <c r="DB6" s="21">
        <f t="shared" si="11"/>
        <v>100</v>
      </c>
      <c r="DC6" s="21">
        <f t="shared" si="11"/>
        <v>90.73</v>
      </c>
      <c r="DD6" s="21">
        <f t="shared" si="11"/>
        <v>91.64</v>
      </c>
      <c r="DE6" s="21">
        <f t="shared" si="11"/>
        <v>91.6</v>
      </c>
      <c r="DF6" s="21">
        <f t="shared" si="11"/>
        <v>92.03</v>
      </c>
      <c r="DG6" s="21">
        <f t="shared" si="11"/>
        <v>93.29</v>
      </c>
      <c r="DH6" s="20" t="str">
        <f>IF(DH7="","",IF(DH7="-","【-】","【"&amp;SUBSTITUTE(TEXT(DH7,"#,##0.00"),"-","△")&amp;"】"))</f>
        <v>【92.21】</v>
      </c>
      <c r="DI6" s="21">
        <f>IF(DI7="",NA(),DI7)</f>
        <v>37.99</v>
      </c>
      <c r="DJ6" s="21">
        <f t="shared" ref="DJ6:DR6" si="12">IF(DJ7="",NA(),DJ7)</f>
        <v>39.93</v>
      </c>
      <c r="DK6" s="21">
        <f t="shared" si="12"/>
        <v>41.87</v>
      </c>
      <c r="DL6" s="21">
        <f t="shared" si="12"/>
        <v>43.8</v>
      </c>
      <c r="DM6" s="21">
        <f t="shared" si="12"/>
        <v>45.74</v>
      </c>
      <c r="DN6" s="21">
        <f t="shared" si="12"/>
        <v>34.76</v>
      </c>
      <c r="DO6" s="21">
        <f t="shared" si="12"/>
        <v>36.130000000000003</v>
      </c>
      <c r="DP6" s="21">
        <f t="shared" si="12"/>
        <v>38.409999999999997</v>
      </c>
      <c r="DQ6" s="21">
        <f t="shared" si="12"/>
        <v>43.41</v>
      </c>
      <c r="DR6" s="21">
        <f t="shared" si="12"/>
        <v>33.5</v>
      </c>
      <c r="DS6" s="20" t="str">
        <f>IF(DS7="","",IF(DS7="-","【-】","【"&amp;SUBSTITUTE(TEXT(DS7,"#,##0.00"),"-","△")&amp;"】"))</f>
        <v>【29.90】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312011</v>
      </c>
      <c r="D7" s="23">
        <v>46</v>
      </c>
      <c r="E7" s="23">
        <v>17</v>
      </c>
      <c r="F7" s="23">
        <v>7</v>
      </c>
      <c r="G7" s="23">
        <v>0</v>
      </c>
      <c r="H7" s="23" t="s">
        <v>96</v>
      </c>
      <c r="I7" s="23" t="s">
        <v>97</v>
      </c>
      <c r="J7" s="23" t="s">
        <v>98</v>
      </c>
      <c r="K7" s="23" t="s">
        <v>99</v>
      </c>
      <c r="L7" s="23" t="s">
        <v>100</v>
      </c>
      <c r="M7" s="23" t="s">
        <v>101</v>
      </c>
      <c r="N7" s="24" t="s">
        <v>102</v>
      </c>
      <c r="O7" s="24">
        <v>72.81</v>
      </c>
      <c r="P7" s="24">
        <v>0.03</v>
      </c>
      <c r="Q7" s="24">
        <v>73.64</v>
      </c>
      <c r="R7" s="24">
        <v>2767</v>
      </c>
      <c r="S7" s="24">
        <v>179215</v>
      </c>
      <c r="T7" s="24">
        <v>765.31</v>
      </c>
      <c r="U7" s="24">
        <v>234.17</v>
      </c>
      <c r="V7" s="24">
        <v>54</v>
      </c>
      <c r="W7" s="24">
        <v>0.14000000000000001</v>
      </c>
      <c r="X7" s="24">
        <v>385.71</v>
      </c>
      <c r="Y7" s="24">
        <v>166.43</v>
      </c>
      <c r="Z7" s="24">
        <v>104.58</v>
      </c>
      <c r="AA7" s="24">
        <v>174.11</v>
      </c>
      <c r="AB7" s="24">
        <v>107.36</v>
      </c>
      <c r="AC7" s="24">
        <v>105.64</v>
      </c>
      <c r="AD7" s="24">
        <v>101.09</v>
      </c>
      <c r="AE7" s="24">
        <v>94.43</v>
      </c>
      <c r="AF7" s="24">
        <v>101.18</v>
      </c>
      <c r="AG7" s="24">
        <v>89.58</v>
      </c>
      <c r="AH7" s="24">
        <v>96.86</v>
      </c>
      <c r="AI7" s="24">
        <v>97.32</v>
      </c>
      <c r="AJ7" s="24">
        <v>0</v>
      </c>
      <c r="AK7" s="24">
        <v>0</v>
      </c>
      <c r="AL7" s="24">
        <v>0</v>
      </c>
      <c r="AM7" s="24">
        <v>0</v>
      </c>
      <c r="AN7" s="24">
        <v>0</v>
      </c>
      <c r="AO7" s="24">
        <v>534.57000000000005</v>
      </c>
      <c r="AP7" s="24">
        <v>528.12</v>
      </c>
      <c r="AQ7" s="24">
        <v>533.38</v>
      </c>
      <c r="AR7" s="24">
        <v>658.43</v>
      </c>
      <c r="AS7" s="24">
        <v>355.48</v>
      </c>
      <c r="AT7" s="24">
        <v>273.5</v>
      </c>
      <c r="AU7" s="24">
        <v>64.06</v>
      </c>
      <c r="AV7" s="24">
        <v>7.89</v>
      </c>
      <c r="AW7" s="24">
        <v>14.68</v>
      </c>
      <c r="AX7" s="24">
        <v>21.64</v>
      </c>
      <c r="AY7" s="24">
        <v>22.99</v>
      </c>
      <c r="AZ7" s="24">
        <v>36.93</v>
      </c>
      <c r="BA7" s="24">
        <v>15.34</v>
      </c>
      <c r="BB7" s="24">
        <v>1.22</v>
      </c>
      <c r="BC7" s="24">
        <v>-8.1</v>
      </c>
      <c r="BD7" s="24">
        <v>35.03</v>
      </c>
      <c r="BE7" s="24">
        <v>43.01</v>
      </c>
      <c r="BF7" s="24">
        <v>3755.96</v>
      </c>
      <c r="BG7" s="24">
        <v>965.77</v>
      </c>
      <c r="BH7" s="24">
        <v>809.31</v>
      </c>
      <c r="BI7" s="24">
        <v>646.25</v>
      </c>
      <c r="BJ7" s="24">
        <v>3.16</v>
      </c>
      <c r="BK7" s="24">
        <v>406.44</v>
      </c>
      <c r="BL7" s="24">
        <v>254.5</v>
      </c>
      <c r="BM7" s="24">
        <v>365.75</v>
      </c>
      <c r="BN7" s="24">
        <v>482.31</v>
      </c>
      <c r="BO7" s="24">
        <v>543.6</v>
      </c>
      <c r="BP7" s="24">
        <v>421.62</v>
      </c>
      <c r="BQ7" s="24">
        <v>49.72</v>
      </c>
      <c r="BR7" s="24">
        <v>35.72</v>
      </c>
      <c r="BS7" s="24">
        <v>36.97</v>
      </c>
      <c r="BT7" s="24">
        <v>34.47</v>
      </c>
      <c r="BU7" s="24">
        <v>36.99</v>
      </c>
      <c r="BV7" s="24">
        <v>35.93</v>
      </c>
      <c r="BW7" s="24">
        <v>36.1</v>
      </c>
      <c r="BX7" s="24">
        <v>35.5</v>
      </c>
      <c r="BY7" s="24">
        <v>35.119999999999997</v>
      </c>
      <c r="BZ7" s="24">
        <v>30.03</v>
      </c>
      <c r="CA7" s="24">
        <v>31.85</v>
      </c>
      <c r="CB7" s="24">
        <v>287.41000000000003</v>
      </c>
      <c r="CC7" s="24">
        <v>400</v>
      </c>
      <c r="CD7" s="24">
        <v>386.08</v>
      </c>
      <c r="CE7" s="24">
        <v>412.56</v>
      </c>
      <c r="CF7" s="24">
        <v>388.65</v>
      </c>
      <c r="CG7" s="24">
        <v>499.55</v>
      </c>
      <c r="CH7" s="24">
        <v>529.77</v>
      </c>
      <c r="CI7" s="24">
        <v>523.41999999999996</v>
      </c>
      <c r="CJ7" s="24">
        <v>526.79</v>
      </c>
      <c r="CK7" s="24">
        <v>609.94000000000005</v>
      </c>
      <c r="CL7" s="24">
        <v>574.95000000000005</v>
      </c>
      <c r="CM7" s="24">
        <v>117.07</v>
      </c>
      <c r="CN7" s="24">
        <v>119.51</v>
      </c>
      <c r="CO7" s="24">
        <v>82.93</v>
      </c>
      <c r="CP7" s="24">
        <v>82.93</v>
      </c>
      <c r="CQ7" s="24">
        <v>82.93</v>
      </c>
      <c r="CR7" s="24">
        <v>42.48</v>
      </c>
      <c r="CS7" s="24">
        <v>39.770000000000003</v>
      </c>
      <c r="CT7" s="24">
        <v>38.96</v>
      </c>
      <c r="CU7" s="24">
        <v>39.659999999999997</v>
      </c>
      <c r="CV7" s="24">
        <v>35.700000000000003</v>
      </c>
      <c r="CW7" s="24">
        <v>34.76</v>
      </c>
      <c r="CX7" s="24">
        <v>100</v>
      </c>
      <c r="CY7" s="24">
        <v>100</v>
      </c>
      <c r="CZ7" s="24">
        <v>100</v>
      </c>
      <c r="DA7" s="24">
        <v>100</v>
      </c>
      <c r="DB7" s="24">
        <v>100</v>
      </c>
      <c r="DC7" s="24">
        <v>90.73</v>
      </c>
      <c r="DD7" s="24">
        <v>91.64</v>
      </c>
      <c r="DE7" s="24">
        <v>91.6</v>
      </c>
      <c r="DF7" s="24">
        <v>92.03</v>
      </c>
      <c r="DG7" s="24">
        <v>93.29</v>
      </c>
      <c r="DH7" s="24">
        <v>92.21</v>
      </c>
      <c r="DI7" s="24">
        <v>37.99</v>
      </c>
      <c r="DJ7" s="24">
        <v>39.93</v>
      </c>
      <c r="DK7" s="24">
        <v>41.87</v>
      </c>
      <c r="DL7" s="24">
        <v>43.8</v>
      </c>
      <c r="DM7" s="24">
        <v>45.74</v>
      </c>
      <c r="DN7" s="24">
        <v>34.76</v>
      </c>
      <c r="DO7" s="24">
        <v>36.130000000000003</v>
      </c>
      <c r="DP7" s="24">
        <v>38.409999999999997</v>
      </c>
      <c r="DQ7" s="24">
        <v>43.41</v>
      </c>
      <c r="DR7" s="24">
        <v>33.5</v>
      </c>
      <c r="DS7" s="24">
        <v>29.9</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尾崎　仁恵</cp:lastModifiedBy>
  <dcterms:created xsi:type="dcterms:W3CDTF">2025-12-23T06:27:21Z</dcterms:created>
  <dcterms:modified xsi:type="dcterms:W3CDTF">2026-01-26T04:32:10Z</dcterms:modified>
  <cp:category/>
</cp:coreProperties>
</file>