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004021\Desktop\新しいフォルダー\"/>
    </mc:Choice>
  </mc:AlternateContent>
  <xr:revisionPtr revIDLastSave="0" documentId="13_ncr:1_{B364EE24-8559-43B1-B2B4-CC68BB425A9C}" xr6:coauthVersionLast="47" xr6:coauthVersionMax="47" xr10:uidLastSave="{00000000-0000-0000-0000-000000000000}"/>
  <workbookProtection workbookAlgorithmName="SHA-512" workbookHashValue="jS65YMH6LZTI2MQ53/KcYaRB9UAJRy/HT5XJUzvdm4JekWWte3ZFVX1ZM8dXD+EJXGiI0HZZYrOmqmwdgniL5w==" workbookSaltValue="xJCflUbpxsgpmmAZZ79v1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<sst xmlns="http://schemas.openxmlformats.org/spreadsheetml/2006/main" count="231" uniqueCount="116">
  <si>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</si>
  <si>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</si>
  <si>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</si>
  <si>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</si>
  <si>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</si>
  <si>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</si>
  <si>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</si>
  <si>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</si>
  <si>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</si>
  <si>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</si>
  <si>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</si>
  <si>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</si>
  <si>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</si>
  <si>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</si>
  <si>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</si>
  <si>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</si>
  <si>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</si>
  <si>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</si>
  <si>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</si>
  <si>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</si>
  <si>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</si>
  <si>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</si>
  <si>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</si>
  <si>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</si>
  <si>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</si>
  <si>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</si>
  <si>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</si>
  <si>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</si>
  <si>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</si>
  <si>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</si>
  <si>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</si>
  <si>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</si>
  <si>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</si>
  <si>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</si>
  <si>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</si>
  <si>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</si>
  <si>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</si>
  <si>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</si>
  <si>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</si>
  <si>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</si>
  <si>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</si>
  <si>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</si>
  <si>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</si>
  <si>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</si>
  <si>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</si>
  <si>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</si>
  <si>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</si>
  <si>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</si>
  <si>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</si>
  <si>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</si>
  <si>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</si>
  <si>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</si>
  <si>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</si>
  <si>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</si>
  <si>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</si>
  <si>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</si>
  <si>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</si>
  <si>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</si>
  <si>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</si>
  <si>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</si>
  <si>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</si>
  <si>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</si>
  <si>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</si>
  <si>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</si>
  <si>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</si>
  <si>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</si>
  <si>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</si>
  <si>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</si>
  <si>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</si>
  <si>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</si>
  <si>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</si>
  <si>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</si>
  <si>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</si>
  <si>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</si>
  <si>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</si>
  <si>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</si>
  <si>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</si>
  <si>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</si>
  <si>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</si>
  <si>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</si>
  <si>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</si>
  <si>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</si>
  <si>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</si>
  <si>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</si>
  <si>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</si>
  <si>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</si>
  <si>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</si>
  <si>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</si>
  <si>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</si>
  <si>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</si>
  <si>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</si>
  <si>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</si>
  <si>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</si>
  <si>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</si>
  <si>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</si>
  <si>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</si>
  <si>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</si>
  <si>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</si>
  <si>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</si>
  <si>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</si>
  <si>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</si>
  <si>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</si>
  <si>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</si>
  <si>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</si>
  <si>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</si>
  <si>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</si>
  <si>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</si>
  <si>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</si>
  <si>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</si>
  <si>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</si>
  <si>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</si>
  <si>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</si>
  <si>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</si>
  <si>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①小規模な事業であるが、他事業と同様、減価償却率は上昇傾向にあり注視が必要。
②平成12年度に整備を開始したことから、法定耐用年数を超える管渠はない。</t>
    <phoneticPr fontId="4"/>
  </si>
  <si>
    <t>本事業は、対象人口24名の小規模な事業である。したがって、使用料収入だけでは維持管理費や資本費を賄うことができない状況にあり、一般会計からの繰入金や公共下水道事業との一体的な運営が前提となっている。
施設の状況については、今後、老朽化の状況や地域の将来像を踏まえ、統廃合やダウンサイジングによる効率的な管理を行っていく必要がある。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</si>
  <si>
    <t>①本事業は対象人口が少なく使用料収入に対して維持管理費が嵩む小規模な事業ではあるが、一般会計からの繰入金により経常収支比率が100％以上を維持している。
②累積欠損は発生していないものの、総収益の大部分を一般会計からの繰入金で賄っている事業である。
③流動比率は、年々減少傾向にはあるが、繰入金等により現金預金を確保しており、支払い能力は確保されている。
④企業債残高対事業規模比率の数値は、令和6年度は前年度に対して増加したが、既存の企業債の償還に伴い年々低下傾向にある。
⑤対象人口の少ない小規模な事業であることから使用料収入に対して維持管理費が嵩み、単独では経費回収率100％以上の達成が難しい事業である。また、R6年度は、有収水量の微増により使用料収入が微増となったものの、維持管理費に係る汚水処理費の増加により前年度より下がったことにより経費回収率が低下した。
⑥維持管理費に係る汚水処理費の増加により、前年度より汚水処理原価が上がった。
⑦施設利用率は、全国並びに類似団体の平均値と比べても高い水準にある。
⑧水洗化率は100％を達成している。</t>
    <rPh sb="134" eb="136">
      <t>ネンネン</t>
    </rPh>
    <rPh sb="136" eb="138">
      <t>ゲンショウ</t>
    </rPh>
    <rPh sb="138" eb="140">
      <t>ケイコウ</t>
    </rPh>
    <rPh sb="195" eb="197">
      <t>スウチ</t>
    </rPh>
    <rPh sb="205" eb="208">
      <t>ゼンネンド</t>
    </rPh>
    <rPh sb="209" eb="210">
      <t>タイ</t>
    </rPh>
    <rPh sb="212" eb="214">
      <t>ゾウカ</t>
    </rPh>
    <rPh sb="230" eb="232">
      <t>ネンネン</t>
    </rPh>
    <rPh sb="315" eb="317">
      <t>ネンド</t>
    </rPh>
    <rPh sb="319" eb="321">
      <t>ユウシュウ</t>
    </rPh>
    <rPh sb="335" eb="337">
      <t>ビゾウ</t>
    </rPh>
    <rPh sb="359" eb="361">
      <t>ゾウカ</t>
    </rPh>
    <rPh sb="364" eb="367">
      <t>ゼンネンド</t>
    </rPh>
    <rPh sb="369" eb="370">
      <t>サ</t>
    </rPh>
    <rPh sb="378" eb="383">
      <t>ケイヒカイシュウリツ</t>
    </rPh>
    <rPh sb="424" eb="42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</si>
</sst>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56-4B03-A89D-FE8BABCB4B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56-4B03-A89D-FE8BABCB4B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57.14</c:v>
                </c:pt>
                <c:pt idx="1">
                  <c:v>57.14</c:v>
                </c:pt>
                <c:pt idx="2">
                  <c:v>50</c:v>
                </c:pt>
                <c:pt idx="3">
                  <c:v>50</c:v>
                </c:pt>
                <c:pt idx="4">
                  <c:v>50</c:v>
                </c:pt>
              </c:numCache>
            </c:numRef>
          </c:val>
          <c:extLst>
            <c:ext xmlns:c16="http://schemas.microsoft.com/office/drawing/2014/chart" uri="{C3380CC4-5D6E-409C-BE32-E72D297353CC}">
              <c16:uniqueId val="{00000000-26B4-439E-883F-EC600C1AFA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26B4-439E-883F-EC600C1AFA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4C-433A-8981-990E5AEE20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A44C-433A-8981-990E5AEE20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102.33</c:v>
                </c:pt>
                <c:pt idx="1">
                  <c:v>102.45</c:v>
                </c:pt>
                <c:pt idx="2">
                  <c:v>105.55</c:v>
                </c:pt>
                <c:pt idx="3">
                  <c:v>103.57</c:v>
                </c:pt>
                <c:pt idx="4">
                  <c:v>105.66</c:v>
                </c:pt>
              </c:numCache>
            </c:numRef>
          </c:val>
          <c:extLst>
            <c:ext xmlns:c16="http://schemas.microsoft.com/office/drawing/2014/chart" uri="{C3380CC4-5D6E-409C-BE32-E72D297353CC}">
              <c16:uniqueId val="{00000000-7C1D-4441-9721-5158A310B8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7C1D-4441-9721-5158A310B8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37.24</c:v>
                </c:pt>
                <c:pt idx="1">
                  <c:v>41.47</c:v>
                </c:pt>
                <c:pt idx="2">
                  <c:v>44.62</c:v>
                </c:pt>
                <c:pt idx="3">
                  <c:v>46.41</c:v>
                </c:pt>
                <c:pt idx="4">
                  <c:v>48.2</c:v>
                </c:pt>
              </c:numCache>
            </c:numRef>
          </c:val>
          <c:extLst>
            <c:ext xmlns:c16="http://schemas.microsoft.com/office/drawing/2014/chart" uri="{C3380CC4-5D6E-409C-BE32-E72D297353CC}">
              <c16:uniqueId val="{00000000-6865-4935-A8A5-5556B12D52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6865-4935-A8A5-5556B12D52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2D-47BE-B0A0-3D7652C81E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2D-47BE-B0A0-3D7652C81E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AD-4E3A-8981-CCF0BD3FBE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4FAD-4E3A-8981-CCF0BD3FBE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151.85</c:v>
                </c:pt>
                <c:pt idx="1">
                  <c:v>173.66</c:v>
                </c:pt>
                <c:pt idx="2">
                  <c:v>166.21</c:v>
                </c:pt>
                <c:pt idx="3">
                  <c:v>159.37</c:v>
                </c:pt>
                <c:pt idx="4">
                  <c:v>156.13999999999999</c:v>
                </c:pt>
              </c:numCache>
            </c:numRef>
          </c:val>
          <c:extLst>
            <c:ext xmlns:c16="http://schemas.microsoft.com/office/drawing/2014/chart" uri="{C3380CC4-5D6E-409C-BE32-E72D297353CC}">
              <c16:uniqueId val="{00000000-FD27-485F-A903-14838E45AB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FD27-485F-A903-14838E45AB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7906.8</c:v>
                </c:pt>
                <c:pt idx="1">
                  <c:v>2285.08</c:v>
                </c:pt>
                <c:pt idx="2">
                  <c:v>2319.46</c:v>
                </c:pt>
                <c:pt idx="3">
                  <c:v>1975.62</c:v>
                </c:pt>
                <c:pt idx="4">
                  <c:v>2223.16</c:v>
                </c:pt>
              </c:numCache>
            </c:numRef>
          </c:val>
          <c:extLst>
            <c:ext xmlns:c16="http://schemas.microsoft.com/office/drawing/2014/chart" uri="{C3380CC4-5D6E-409C-BE32-E72D297353CC}">
              <c16:uniqueId val="{00000000-1219-4B6F-A114-03F556E459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1219-4B6F-A114-03F556E459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21.26</c:v>
                </c:pt>
                <c:pt idx="1">
                  <c:v>20.02</c:v>
                </c:pt>
                <c:pt idx="2">
                  <c:v>14.49</c:v>
                </c:pt>
                <c:pt idx="3">
                  <c:v>20.55</c:v>
                </c:pt>
                <c:pt idx="4">
                  <c:v>18.260000000000002</c:v>
                </c:pt>
              </c:numCache>
            </c:numRef>
          </c:val>
          <c:extLst>
            <c:ext xmlns:c16="http://schemas.microsoft.com/office/drawing/2014/chart" uri="{C3380CC4-5D6E-409C-BE32-E72D297353CC}">
              <c16:uniqueId val="{00000000-6276-431D-9AD5-BECCD4F32D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6276-431D-9AD5-BECCD4F32D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679.16</c:v>
                </c:pt>
                <c:pt idx="1">
                  <c:v>718.6</c:v>
                </c:pt>
                <c:pt idx="2">
                  <c:v>1014.08</c:v>
                </c:pt>
                <c:pt idx="3">
                  <c:v>716.71</c:v>
                </c:pt>
                <c:pt idx="4">
                  <c:v>804.97</c:v>
                </c:pt>
              </c:numCache>
            </c:numRef>
          </c:val>
          <c:extLst>
            <c:ext xmlns:c16="http://schemas.microsoft.com/office/drawing/2014/chart" uri="{C3380CC4-5D6E-409C-BE32-E72D297353CC}">
              <c16:uniqueId val="{00000000-E222-46BE-8CD4-F3EA7449C5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E222-46BE-8CD4-F3EA7449C5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55" zoomScaleNormal="100" workbookViewId="0">
      <selection activeCell="AQ34" sqref="AQ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　鳥取市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4">
        <f>データ!S6</f>
        <v>179215</v>
      </c>
      <c r="AM8" s="44"/>
      <c r="AN8" s="44"/>
      <c r="AO8" s="44"/>
      <c r="AP8" s="44"/>
      <c r="AQ8" s="44"/>
      <c r="AR8" s="44"/>
      <c r="AS8" s="44"/>
      <c r="AT8" s="45">
        <f>データ!T6</f>
        <v>765.31</v>
      </c>
      <c r="AU8" s="45"/>
      <c r="AV8" s="45"/>
      <c r="AW8" s="45"/>
      <c r="AX8" s="45"/>
      <c r="AY8" s="45"/>
      <c r="AZ8" s="45"/>
      <c r="BA8" s="45"/>
      <c r="BB8" s="45">
        <f>データ!U6</f>
        <v>234.17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32.479999999999997</v>
      </c>
      <c r="J10" s="45"/>
      <c r="K10" s="45"/>
      <c r="L10" s="45"/>
      <c r="M10" s="45"/>
      <c r="N10" s="45"/>
      <c r="O10" s="45"/>
      <c r="P10" s="45">
        <f>データ!P6</f>
        <v>0.01</v>
      </c>
      <c r="Q10" s="45"/>
      <c r="R10" s="45"/>
      <c r="S10" s="45"/>
      <c r="T10" s="45"/>
      <c r="U10" s="45"/>
      <c r="V10" s="45"/>
      <c r="W10" s="45">
        <f>データ!Q6</f>
        <v>95.96</v>
      </c>
      <c r="X10" s="45"/>
      <c r="Y10" s="45"/>
      <c r="Z10" s="45"/>
      <c r="AA10" s="45"/>
      <c r="AB10" s="45"/>
      <c r="AC10" s="45"/>
      <c r="AD10" s="44">
        <f>データ!R6</f>
        <v>2767</v>
      </c>
      <c r="AE10" s="44"/>
      <c r="AF10" s="44"/>
      <c r="AG10" s="44"/>
      <c r="AH10" s="44"/>
      <c r="AI10" s="44"/>
      <c r="AJ10" s="44"/>
      <c r="AK10" s="2"/>
      <c r="AL10" s="44">
        <f>データ!V6</f>
        <v>24</v>
      </c>
      <c r="AM10" s="44"/>
      <c r="AN10" s="44"/>
      <c r="AO10" s="44"/>
      <c r="AP10" s="44"/>
      <c r="AQ10" s="44"/>
      <c r="AR10" s="44"/>
      <c r="AS10" s="44"/>
      <c r="AT10" s="45">
        <f>データ!W6</f>
        <v>0.02</v>
      </c>
      <c r="AU10" s="45"/>
      <c r="AV10" s="45"/>
      <c r="AW10" s="45"/>
      <c r="AX10" s="45"/>
      <c r="AY10" s="45"/>
      <c r="AZ10" s="45"/>
      <c r="BA10" s="45"/>
      <c r="BB10" s="45">
        <f>データ!X6</f>
        <v>1200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42"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nMJxJv6j3ickn1jPTDct7z+yUSu6I3wHub6CI1cephuIB0pFKac+UEvO1AWcGcGdrOzF2k/jcqHp8sWcnws1pQ==" saltValue="rLQuNsggJM2Q44uXDYsr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312011</v>
      </c>
      <c r="D6" s="19">
        <f t="shared" si="3"/>
        <v>46</v>
      </c>
      <c r="E6" s="19">
        <f t="shared" si="3"/>
        <v>17</v>
      </c>
      <c r="F6" s="19">
        <f t="shared" si="3"/>
        <v>9</v>
      </c>
      <c r="G6" s="19">
        <f t="shared" si="3"/>
        <v>0</v>
      </c>
      <c r="H6" s="19" t="str">
        <f t="shared" si="3"/>
        <v>鳥取県　鳥取市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32.479999999999997</v>
      </c>
      <c r="P6" s="20">
        <f t="shared" si="3"/>
        <v>0.01</v>
      </c>
      <c r="Q6" s="20">
        <f t="shared" si="3"/>
        <v>95.96</v>
      </c>
      <c r="R6" s="20">
        <f t="shared" si="3"/>
        <v>2767</v>
      </c>
      <c r="S6" s="20">
        <f t="shared" si="3"/>
        <v>179215</v>
      </c>
      <c r="T6" s="20">
        <f t="shared" si="3"/>
        <v>765.31</v>
      </c>
      <c r="U6" s="20">
        <f t="shared" si="3"/>
        <v>234.17</v>
      </c>
      <c r="V6" s="20">
        <f t="shared" si="3"/>
        <v>24</v>
      </c>
      <c r="W6" s="20">
        <f t="shared" si="3"/>
        <v>0.02</v>
      </c>
      <c r="X6" s="20">
        <f t="shared" si="3"/>
        <v>1200</v>
      </c>
      <c r="Y6" s="21">
        <f>IF(Y7="",NA(),Y7)</f>
        <v>102.33</v>
      </c>
      <c r="Z6" s="21">
        <f t="shared" ref="Z6:AH6" si="4">IF(Z7="",NA(),Z7)</f>
        <v>102.45</v>
      </c>
      <c r="AA6" s="21">
        <f t="shared" si="4"/>
        <v>105.55</v>
      </c>
      <c r="AB6" s="21">
        <f t="shared" si="4"/>
        <v>103.57</v>
      </c>
      <c r="AC6" s="21">
        <f t="shared" si="4"/>
        <v>105.66</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151.85</v>
      </c>
      <c r="AV6" s="21">
        <f t="shared" ref="AV6:BD6" si="6">IF(AV7="",NA(),AV7)</f>
        <v>173.66</v>
      </c>
      <c r="AW6" s="21">
        <f t="shared" si="6"/>
        <v>166.21</v>
      </c>
      <c r="AX6" s="21">
        <f t="shared" si="6"/>
        <v>159.37</v>
      </c>
      <c r="AY6" s="21">
        <f t="shared" si="6"/>
        <v>156.13999999999999</v>
      </c>
      <c r="AZ6" s="21">
        <f t="shared" si="6"/>
        <v>92.61</v>
      </c>
      <c r="BA6" s="21">
        <f t="shared" si="6"/>
        <v>91.41</v>
      </c>
      <c r="BB6" s="21">
        <f t="shared" si="6"/>
        <v>96.26</v>
      </c>
      <c r="BC6" s="21">
        <f t="shared" si="6"/>
        <v>90.92</v>
      </c>
      <c r="BD6" s="21">
        <f t="shared" si="6"/>
        <v>76</v>
      </c>
      <c r="BE6" s="20" t="str">
        <f>IF(BE7="","",IF(BE7="-","【-】","【"&amp;SUBSTITUTE(TEXT(BE7,"#,##0.00"),"-","△")&amp;"】"))</f>
        <v>【77.16】</v>
      </c>
      <c r="BF6" s="21">
        <f>IF(BF7="",NA(),BF7)</f>
        <v>7906.8</v>
      </c>
      <c r="BG6" s="21">
        <f t="shared" ref="BG6:BO6" si="7">IF(BG7="",NA(),BG7)</f>
        <v>2285.08</v>
      </c>
      <c r="BH6" s="21">
        <f t="shared" si="7"/>
        <v>2319.46</v>
      </c>
      <c r="BI6" s="21">
        <f t="shared" si="7"/>
        <v>1975.62</v>
      </c>
      <c r="BJ6" s="21">
        <f t="shared" si="7"/>
        <v>2223.16</v>
      </c>
      <c r="BK6" s="21">
        <f t="shared" si="7"/>
        <v>1640.16</v>
      </c>
      <c r="BL6" s="21">
        <f t="shared" si="7"/>
        <v>1521.05</v>
      </c>
      <c r="BM6" s="21">
        <f t="shared" si="7"/>
        <v>1490.65</v>
      </c>
      <c r="BN6" s="21">
        <f t="shared" si="7"/>
        <v>1312.67</v>
      </c>
      <c r="BO6" s="21">
        <f t="shared" si="7"/>
        <v>1260.97</v>
      </c>
      <c r="BP6" s="20" t="str">
        <f>IF(BP7="","",IF(BP7="-","【-】","【"&amp;SUBSTITUTE(TEXT(BP7,"#,##0.00"),"-","△")&amp;"】"))</f>
        <v>【1,269.43】</v>
      </c>
      <c r="BQ6" s="21">
        <f>IF(BQ7="",NA(),BQ7)</f>
        <v>21.26</v>
      </c>
      <c r="BR6" s="21">
        <f t="shared" ref="BR6:BZ6" si="8">IF(BR7="",NA(),BR7)</f>
        <v>20.02</v>
      </c>
      <c r="BS6" s="21">
        <f t="shared" si="8"/>
        <v>14.49</v>
      </c>
      <c r="BT6" s="21">
        <f t="shared" si="8"/>
        <v>20.55</v>
      </c>
      <c r="BU6" s="21">
        <f t="shared" si="8"/>
        <v>18.260000000000002</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679.16</v>
      </c>
      <c r="CC6" s="21">
        <f t="shared" ref="CC6:CK6" si="9">IF(CC7="",NA(),CC7)</f>
        <v>718.6</v>
      </c>
      <c r="CD6" s="21">
        <f t="shared" si="9"/>
        <v>1014.08</v>
      </c>
      <c r="CE6" s="21">
        <f t="shared" si="9"/>
        <v>716.71</v>
      </c>
      <c r="CF6" s="21">
        <f t="shared" si="9"/>
        <v>804.97</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57.14</v>
      </c>
      <c r="CN6" s="21">
        <f t="shared" ref="CN6:CV6" si="10">IF(CN7="",NA(),CN7)</f>
        <v>57.14</v>
      </c>
      <c r="CO6" s="21">
        <f t="shared" si="10"/>
        <v>50</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37.24</v>
      </c>
      <c r="DJ6" s="21">
        <f t="shared" ref="DJ6:DR6" si="12">IF(DJ7="",NA(),DJ7)</f>
        <v>41.47</v>
      </c>
      <c r="DK6" s="21">
        <f t="shared" si="12"/>
        <v>44.62</v>
      </c>
      <c r="DL6" s="21">
        <f t="shared" si="12"/>
        <v>46.41</v>
      </c>
      <c r="DM6" s="21">
        <f t="shared" si="12"/>
        <v>48.2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312011</v>
      </c>
      <c r="D7" s="23">
        <v>46</v>
      </c>
      <c r="E7" s="23">
        <v>17</v>
      </c>
      <c r="F7" s="23">
        <v>9</v>
      </c>
      <c r="G7" s="23">
        <v>0</v>
      </c>
      <c r="H7" s="23" t="s">
        <v>96</v>
      </c>
      <c r="I7" s="23" t="s">
        <v>97</v>
      </c>
      <c r="J7" s="23" t="s">
        <v>98</v>
      </c>
      <c r="K7" s="23" t="s">
        <v>99</v>
      </c>
      <c r="L7" s="23" t="s">
        <v>100</v>
      </c>
      <c r="M7" s="23" t="s">
        <v>101</v>
      </c>
      <c r="N7" s="24" t="s">
        <v>102</v>
      </c>
      <c r="O7" s="24">
        <v>32.479999999999997</v>
      </c>
      <c r="P7" s="24">
        <v>0.01</v>
      </c>
      <c r="Q7" s="24">
        <v>95.96</v>
      </c>
      <c r="R7" s="24">
        <v>2767</v>
      </c>
      <c r="S7" s="24">
        <v>179215</v>
      </c>
      <c r="T7" s="24">
        <v>765.31</v>
      </c>
      <c r="U7" s="24">
        <v>234.17</v>
      </c>
      <c r="V7" s="24">
        <v>24</v>
      </c>
      <c r="W7" s="24">
        <v>0.02</v>
      </c>
      <c r="X7" s="24">
        <v>1200</v>
      </c>
      <c r="Y7" s="24">
        <v>102.33</v>
      </c>
      <c r="Z7" s="24">
        <v>102.45</v>
      </c>
      <c r="AA7" s="24">
        <v>105.55</v>
      </c>
      <c r="AB7" s="24">
        <v>103.57</v>
      </c>
      <c r="AC7" s="24">
        <v>105.66</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151.85</v>
      </c>
      <c r="AV7" s="24">
        <v>173.66</v>
      </c>
      <c r="AW7" s="24">
        <v>166.21</v>
      </c>
      <c r="AX7" s="24">
        <v>159.37</v>
      </c>
      <c r="AY7" s="24">
        <v>156.13999999999999</v>
      </c>
      <c r="AZ7" s="24">
        <v>92.61</v>
      </c>
      <c r="BA7" s="24">
        <v>91.41</v>
      </c>
      <c r="BB7" s="24">
        <v>96.26</v>
      </c>
      <c r="BC7" s="24">
        <v>90.92</v>
      </c>
      <c r="BD7" s="24">
        <v>76</v>
      </c>
      <c r="BE7" s="24">
        <v>77.16</v>
      </c>
      <c r="BF7" s="24">
        <v>7906.8</v>
      </c>
      <c r="BG7" s="24">
        <v>2285.08</v>
      </c>
      <c r="BH7" s="24">
        <v>2319.46</v>
      </c>
      <c r="BI7" s="24">
        <v>1975.62</v>
      </c>
      <c r="BJ7" s="24">
        <v>2223.16</v>
      </c>
      <c r="BK7" s="24">
        <v>1640.16</v>
      </c>
      <c r="BL7" s="24">
        <v>1521.05</v>
      </c>
      <c r="BM7" s="24">
        <v>1490.65</v>
      </c>
      <c r="BN7" s="24">
        <v>1312.67</v>
      </c>
      <c r="BO7" s="24">
        <v>1260.97</v>
      </c>
      <c r="BP7" s="24">
        <v>1269.43</v>
      </c>
      <c r="BQ7" s="24">
        <v>21.26</v>
      </c>
      <c r="BR7" s="24">
        <v>20.02</v>
      </c>
      <c r="BS7" s="24">
        <v>14.49</v>
      </c>
      <c r="BT7" s="24">
        <v>20.55</v>
      </c>
      <c r="BU7" s="24">
        <v>18.260000000000002</v>
      </c>
      <c r="BV7" s="24">
        <v>38.270000000000003</v>
      </c>
      <c r="BW7" s="24">
        <v>37.520000000000003</v>
      </c>
      <c r="BX7" s="24">
        <v>34.96</v>
      </c>
      <c r="BY7" s="24">
        <v>34.44</v>
      </c>
      <c r="BZ7" s="24">
        <v>32.020000000000003</v>
      </c>
      <c r="CA7" s="24">
        <v>32.200000000000003</v>
      </c>
      <c r="CB7" s="24">
        <v>679.16</v>
      </c>
      <c r="CC7" s="24">
        <v>718.6</v>
      </c>
      <c r="CD7" s="24">
        <v>1014.08</v>
      </c>
      <c r="CE7" s="24">
        <v>716.71</v>
      </c>
      <c r="CF7" s="24">
        <v>804.97</v>
      </c>
      <c r="CG7" s="24">
        <v>486.77</v>
      </c>
      <c r="CH7" s="24">
        <v>502.1</v>
      </c>
      <c r="CI7" s="24">
        <v>539.07000000000005</v>
      </c>
      <c r="CJ7" s="24">
        <v>541.80999999999995</v>
      </c>
      <c r="CK7" s="24">
        <v>592.49</v>
      </c>
      <c r="CL7" s="24">
        <v>588.46</v>
      </c>
      <c r="CM7" s="24">
        <v>57.14</v>
      </c>
      <c r="CN7" s="24">
        <v>57.14</v>
      </c>
      <c r="CO7" s="24">
        <v>50</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37.24</v>
      </c>
      <c r="DJ7" s="24">
        <v>41.47</v>
      </c>
      <c r="DK7" s="24">
        <v>44.62</v>
      </c>
      <c r="DL7" s="24">
        <v>46.41</v>
      </c>
      <c r="DM7" s="24">
        <v>48.2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中居　奏斗</cp:lastModifiedBy>
  <cp:lastPrinted>2026-03-23T01:49:02Z</cp:lastPrinted>
  <dcterms:created xsi:type="dcterms:W3CDTF">2025-12-23T06:28:23Z</dcterms:created>
  <dcterms:modified xsi:type="dcterms:W3CDTF">2026-03-23T01:49:16Z</dcterms:modified>
  <cp:category/>
</cp:coreProperties>
</file>