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00004021\Desktop\新しいフォルダー\"/>
    </mc:Choice>
  </mc:AlternateContent>
  <xr:revisionPtr revIDLastSave="0" documentId="13_ncr:1_{4CFEE76A-CDC7-42CB-B6D4-D18059DB19F8}" xr6:coauthVersionLast="47" xr6:coauthVersionMax="47" xr10:uidLastSave="{00000000-0000-0000-0000-000000000000}"/>
  <workbookProtection workbookAlgorithmName="SHA-512" workbookHashValue="v1DsKCQJiO+v3GblfKRmOChWmKRY/TjeiHnzm06Uz4ALAl9t+sL8kfrMoqdYecz/HGVnpVj31CEdTMl8Hi6CJw==" workbookSaltValue="dMomlyLc+s7oiXSyUGaAH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H85" i="4"/>
  <c r="G85" i="4"/>
  <c r="P10" i="4"/>
  <c r="I10" i="4"/>
  <c r="W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<sst xmlns="http://schemas.openxmlformats.org/spreadsheetml/2006/main" count="231" uniqueCount="117">
  <si>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</si>
  <si>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</si>
  <si>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</si>
  <si>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</si>
  <si>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</si>
  <si>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</si>
  <si>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</si>
  <si>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</si>
  <si>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</si>
  <si>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</si>
  <si>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</si>
  <si>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</si>
  <si>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</si>
  <si>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</si>
  <si>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</si>
  <si>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</si>
  <si>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</si>
  <si>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</si>
  <si>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</si>
  <si>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</si>
  <si>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</si>
  <si>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</si>
  <si>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</si>
  <si>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</si>
  <si>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</si>
  <si>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</si>
  <si>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</si>
  <si>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</si>
  <si>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</si>
  <si>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</si>
  <si>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</si>
  <si>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</si>
  <si>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</si>
  <si>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</si>
  <si>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</si>
  <si>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</si>
  <si>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</si>
  <si>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</si>
  <si>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</si>
  <si>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</si>
  <si>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</si>
  <si>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</si>
  <si>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</si>
  <si>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</si>
  <si>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</si>
  <si>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</si>
  <si>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</si>
  <si>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</si>
  <si>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</si>
  <si>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</si>
  <si>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</si>
  <si>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</si>
  <si>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</si>
  <si>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</si>
  <si>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</si>
  <si>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</si>
  <si>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</si>
  <si>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</si>
  <si>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</si>
  <si>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</si>
  <si>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</si>
  <si>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</si>
  <si>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</si>
  <si>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</si>
  <si>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</si>
  <si>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</si>
  <si>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</si>
  <si>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</si>
  <si>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</si>
  <si>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</si>
  <si>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</si>
  <si>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</si>
  <si>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</si>
  <si>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</si>
  <si>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</si>
  <si>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</si>
  <si>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</si>
  <si>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</si>
  <si>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</si>
  <si>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</si>
  <si>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</si>
  <si>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</si>
  <si>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</si>
  <si>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</si>
  <si>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</si>
  <si>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</si>
  <si>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</si>
  <si>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</si>
  <si>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</si>
  <si>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</si>
  <si>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</si>
  <si>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</si>
  <si>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</si>
  <si>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</si>
  <si>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</si>
  <si>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</si>
  <si>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鳥取市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</si>
  <si>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</si>
  <si>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</si>
  <si>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</si>
  <si>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</si>
  <si>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</si>
  <si>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</si>
  <si>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</si>
  <si>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</si>
  <si>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</si>
  <si>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</si>
  <si>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</si>
  <si>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</si>
  <si>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</si>
  <si>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</si>
  <si>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</si>
  <si>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</si>
  <si>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</si>
  <si>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①有形固定資産減価償却率は、類似団体等の平均値と比べて高い水準で推移しており、本事業は、比較的老朽化の進行度合いが高いと言える。
②③供用開始が平成6年度であり、法定耐用年数を超える管渠はない。</t>
    <phoneticPr fontId="4"/>
  </si>
  <si>
    <t>経営の健全性・効率性を表す指標は、概ね良好であるが、本事業は、一般会計からの繰入が前提となっている事業である。
施設の老朽化は、深刻な状況ではないが、更新時期の到来に際しては、他の事業と同様、地域の将来像と投資需要を適切に把握し、施設の統廃合やダウンサイジングといった効率的な施設管理に取組むことが必要である。
こうした課題に対し、本市では「鳥取市下水道等事業経営戦略」のPDCAサイクルに基づく定期的な見直しを行い、各種目標の達成を通じて、経営の健全化や施設の効率的な管理、機能の維持に取り組んでいる。</t>
    <phoneticPr fontId="4"/>
  </si>
  <si>
    <t>①使用料収入等の減少から経常収益が減少し、減価償却費等を含む経常費用も減少したが、経常費用の減少幅が経常収益の減少幅を上回ったことから、経常収支比率は上昇した。
②累積欠損金は発生していないことから良好な値を示している。
③流動比率は、現金預金が増えたこと、企業債償還金が減ったことなどから、目安となる100％の水準を大幅に上回った。
④企業債残高対事業規模比率は、既存の企業債の償還に伴い低下傾向にある。
⑤経費回収率は、減少傾向にあるものの、100％以上の水準を維持していることから、本事業における使用料は適正な水準と言える。
⑥有収水量は減少したものの、減価償却費等の使用料対象経費が減少したことにより、令和６年度の汚水処理原価は下がったが、年々、上がってきており、今後も上昇傾向が見込まれるため、汚水処理経費抑制の取組みが必要である。
⑦施設利用率は、類似団体の平均値と比較すると高い水準となっているが、減少傾向にある。これは下水道需要に対し供給側の処理場能力が大きいのが要因で、人口減少が進む中では今後も低下が避けられない。このため、下水道等事業経営戦略と最適整備構想の知見を活用して、施設の統廃合や縮小を進め効率化を図る必要がある。
⑧水洗化率は、類似団体や全国の平均値より高い水準で推移しており良好な値と言える。</t>
    <rPh sb="1" eb="6">
      <t>シヨウリョウシュウニュウ</t>
    </rPh>
    <rPh sb="6" eb="7">
      <t>トウ</t>
    </rPh>
    <rPh sb="8" eb="10">
      <t>ゲンショウ</t>
    </rPh>
    <rPh sb="17" eb="19">
      <t>ゲンショウ</t>
    </rPh>
    <rPh sb="75" eb="77">
      <t>ジョウショウ</t>
    </rPh>
    <rPh sb="120" eb="124">
      <t>ゲンキンヨキン</t>
    </rPh>
    <rPh sb="125" eb="126">
      <t>フ</t>
    </rPh>
    <rPh sb="131" eb="137">
      <t>キギョウサイショウカンキン</t>
    </rPh>
    <rPh sb="138" eb="139">
      <t>ヘ</t>
    </rPh>
    <rPh sb="161" eb="163">
      <t>オオハバ</t>
    </rPh>
    <rPh sb="164" eb="166">
      <t>ウワマワ</t>
    </rPh>
    <rPh sb="285" eb="291">
      <t>ゲンカショウキャクヒトウ</t>
    </rPh>
    <rPh sb="292" eb="299">
      <t>シヨウリョウタイショウケイヒ</t>
    </rPh>
    <rPh sb="300" eb="302">
      <t>ゲンショウ</t>
    </rPh>
    <rPh sb="310" eb="312">
      <t>レイワ</t>
    </rPh>
    <rPh sb="313" eb="315">
      <t>ネンド</t>
    </rPh>
    <rPh sb="323" eb="324">
      <t>サ</t>
    </rPh>
    <rPh sb="329" eb="330">
      <t>ネン</t>
    </rPh>
    <rPh sb="344" eb="346">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</si>
</sst>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86-4CCE-8CFD-641BA098A8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4186-4CCE-8CFD-641BA098A8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47.79</c:v>
                </c:pt>
                <c:pt idx="1">
                  <c:v>48.67</c:v>
                </c:pt>
                <c:pt idx="2">
                  <c:v>44.25</c:v>
                </c:pt>
                <c:pt idx="3">
                  <c:v>44.25</c:v>
                </c:pt>
                <c:pt idx="4">
                  <c:v>44.25</c:v>
                </c:pt>
              </c:numCache>
            </c:numRef>
          </c:val>
          <c:extLst>
            <c:ext xmlns:c16="http://schemas.microsoft.com/office/drawing/2014/chart" uri="{C3380CC4-5D6E-409C-BE32-E72D297353CC}">
              <c16:uniqueId val="{00000000-0BCD-4C07-A7DD-8200D59510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32.82</c:v>
                </c:pt>
              </c:numCache>
            </c:numRef>
          </c:val>
          <c:smooth val="0"/>
          <c:extLst>
            <c:ext xmlns:c16="http://schemas.microsoft.com/office/drawing/2014/chart" uri="{C3380CC4-5D6E-409C-BE32-E72D297353CC}">
              <c16:uniqueId val="{00000001-0BCD-4C07-A7DD-8200D59510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96.64</c:v>
                </c:pt>
                <c:pt idx="1">
                  <c:v>96.86</c:v>
                </c:pt>
                <c:pt idx="2">
                  <c:v>96.84</c:v>
                </c:pt>
                <c:pt idx="3">
                  <c:v>97.47</c:v>
                </c:pt>
                <c:pt idx="4">
                  <c:v>97.77</c:v>
                </c:pt>
              </c:numCache>
            </c:numRef>
          </c:val>
          <c:extLst>
            <c:ext xmlns:c16="http://schemas.microsoft.com/office/drawing/2014/chart" uri="{C3380CC4-5D6E-409C-BE32-E72D297353CC}">
              <c16:uniqueId val="{00000000-678E-4E5F-967B-76A9CEDD88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85.76</c:v>
                </c:pt>
              </c:numCache>
            </c:numRef>
          </c:val>
          <c:smooth val="0"/>
          <c:extLst>
            <c:ext xmlns:c16="http://schemas.microsoft.com/office/drawing/2014/chart" uri="{C3380CC4-5D6E-409C-BE32-E72D297353CC}">
              <c16:uniqueId val="{00000001-678E-4E5F-967B-76A9CEDD88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130.07</c:v>
                </c:pt>
                <c:pt idx="1">
                  <c:v>130.41</c:v>
                </c:pt>
                <c:pt idx="2">
                  <c:v>126.04</c:v>
                </c:pt>
                <c:pt idx="3">
                  <c:v>122.7</c:v>
                </c:pt>
                <c:pt idx="4">
                  <c:v>127.64</c:v>
                </c:pt>
              </c:numCache>
            </c:numRef>
          </c:val>
          <c:extLst>
            <c:ext xmlns:c16="http://schemas.microsoft.com/office/drawing/2014/chart" uri="{C3380CC4-5D6E-409C-BE32-E72D297353CC}">
              <c16:uniqueId val="{00000000-8C23-4417-ADA0-B017D293317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99.54</c:v>
                </c:pt>
              </c:numCache>
            </c:numRef>
          </c:val>
          <c:smooth val="0"/>
          <c:extLst>
            <c:ext xmlns:c16="http://schemas.microsoft.com/office/drawing/2014/chart" uri="{C3380CC4-5D6E-409C-BE32-E72D297353CC}">
              <c16:uniqueId val="{00000001-8C23-4417-ADA0-B017D293317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28.82</c:v>
                </c:pt>
                <c:pt idx="1">
                  <c:v>31.44</c:v>
                </c:pt>
                <c:pt idx="2">
                  <c:v>34.049999999999997</c:v>
                </c:pt>
                <c:pt idx="3">
                  <c:v>36.65</c:v>
                </c:pt>
                <c:pt idx="4">
                  <c:v>39.19</c:v>
                </c:pt>
              </c:numCache>
            </c:numRef>
          </c:val>
          <c:extLst>
            <c:ext xmlns:c16="http://schemas.microsoft.com/office/drawing/2014/chart" uri="{C3380CC4-5D6E-409C-BE32-E72D297353CC}">
              <c16:uniqueId val="{00000000-4654-41BF-BACF-EBA66836471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32.49</c:v>
                </c:pt>
              </c:numCache>
            </c:numRef>
          </c:val>
          <c:smooth val="0"/>
          <c:extLst>
            <c:ext xmlns:c16="http://schemas.microsoft.com/office/drawing/2014/chart" uri="{C3380CC4-5D6E-409C-BE32-E72D297353CC}">
              <c16:uniqueId val="{00000001-4654-41BF-BACF-EBA66836471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9D-4D03-8A70-AB49B60328D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29D-4D03-8A70-AB49B60328D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80-4CB5-911B-7D93CCC4EB6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48.87</c:v>
                </c:pt>
              </c:numCache>
            </c:numRef>
          </c:val>
          <c:smooth val="0"/>
          <c:extLst>
            <c:ext xmlns:c16="http://schemas.microsoft.com/office/drawing/2014/chart" uri="{C3380CC4-5D6E-409C-BE32-E72D297353CC}">
              <c16:uniqueId val="{00000001-7A80-4CB5-911B-7D93CCC4EB6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71.66</c:v>
                </c:pt>
                <c:pt idx="1">
                  <c:v>64.72</c:v>
                </c:pt>
                <c:pt idx="2">
                  <c:v>53.47</c:v>
                </c:pt>
                <c:pt idx="3">
                  <c:v>86.17</c:v>
                </c:pt>
                <c:pt idx="4">
                  <c:v>145.54</c:v>
                </c:pt>
              </c:numCache>
            </c:numRef>
          </c:val>
          <c:extLst>
            <c:ext xmlns:c16="http://schemas.microsoft.com/office/drawing/2014/chart" uri="{C3380CC4-5D6E-409C-BE32-E72D297353CC}">
              <c16:uniqueId val="{00000000-BF40-40B2-B1E6-624A757E971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66.510000000000005</c:v>
                </c:pt>
              </c:numCache>
            </c:numRef>
          </c:val>
          <c:smooth val="0"/>
          <c:extLst>
            <c:ext xmlns:c16="http://schemas.microsoft.com/office/drawing/2014/chart" uri="{C3380CC4-5D6E-409C-BE32-E72D297353CC}">
              <c16:uniqueId val="{00000001-BF40-40B2-B1E6-624A757E971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1264.56</c:v>
                </c:pt>
                <c:pt idx="1">
                  <c:v>335.5</c:v>
                </c:pt>
                <c:pt idx="2">
                  <c:v>295.88</c:v>
                </c:pt>
                <c:pt idx="3">
                  <c:v>255.78</c:v>
                </c:pt>
                <c:pt idx="4">
                  <c:v>207.15</c:v>
                </c:pt>
              </c:numCache>
            </c:numRef>
          </c:val>
          <c:extLst>
            <c:ext xmlns:c16="http://schemas.microsoft.com/office/drawing/2014/chart" uri="{C3380CC4-5D6E-409C-BE32-E72D297353CC}">
              <c16:uniqueId val="{00000000-21CB-4312-B34E-E30EF0D4208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871.87</c:v>
                </c:pt>
              </c:numCache>
            </c:numRef>
          </c:val>
          <c:smooth val="0"/>
          <c:extLst>
            <c:ext xmlns:c16="http://schemas.microsoft.com/office/drawing/2014/chart" uri="{C3380CC4-5D6E-409C-BE32-E72D297353CC}">
              <c16:uniqueId val="{00000001-21CB-4312-B34E-E30EF0D4208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164.77</c:v>
                </c:pt>
                <c:pt idx="1">
                  <c:v>158.08000000000001</c:v>
                </c:pt>
                <c:pt idx="2">
                  <c:v>130.78</c:v>
                </c:pt>
                <c:pt idx="3">
                  <c:v>117.57</c:v>
                </c:pt>
                <c:pt idx="4">
                  <c:v>139.34</c:v>
                </c:pt>
              </c:numCache>
            </c:numRef>
          </c:val>
          <c:extLst>
            <c:ext xmlns:c16="http://schemas.microsoft.com/office/drawing/2014/chart" uri="{C3380CC4-5D6E-409C-BE32-E72D297353CC}">
              <c16:uniqueId val="{00000000-97A9-47D2-BE61-971D9A551B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45.44</c:v>
                </c:pt>
              </c:numCache>
            </c:numRef>
          </c:val>
          <c:smooth val="0"/>
          <c:extLst>
            <c:ext xmlns:c16="http://schemas.microsoft.com/office/drawing/2014/chart" uri="{C3380CC4-5D6E-409C-BE32-E72D297353CC}">
              <c16:uniqueId val="{00000001-97A9-47D2-BE61-971D9A551B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90.13</c:v>
                </c:pt>
                <c:pt idx="1">
                  <c:v>93.97</c:v>
                </c:pt>
                <c:pt idx="2">
                  <c:v>112.91</c:v>
                </c:pt>
                <c:pt idx="3">
                  <c:v>125.58</c:v>
                </c:pt>
                <c:pt idx="4">
                  <c:v>106.14</c:v>
                </c:pt>
              </c:numCache>
            </c:numRef>
          </c:val>
          <c:extLst>
            <c:ext xmlns:c16="http://schemas.microsoft.com/office/drawing/2014/chart" uri="{C3380CC4-5D6E-409C-BE32-E72D297353CC}">
              <c16:uniqueId val="{00000000-44CD-467F-9596-42ADF39C514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373.54</c:v>
                </c:pt>
              </c:numCache>
            </c:numRef>
          </c:val>
          <c:smooth val="0"/>
          <c:extLst>
            <c:ext xmlns:c16="http://schemas.microsoft.com/office/drawing/2014/chart" uri="{C3380CC4-5D6E-409C-BE32-E72D297353CC}">
              <c16:uniqueId val="{00000001-44CD-467F-9596-42ADF39C514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D1" zoomScaleNormal="100" workbookViewId="0">
      <selection activeCell="CF6" sqref="CF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鳥取県　鳥取市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非設置</v>
      </c>
      <c r="AE8" s="40"/>
      <c r="AF8" s="40"/>
      <c r="AG8" s="40"/>
      <c r="AH8" s="40"/>
      <c r="AI8" s="40"/>
      <c r="AJ8" s="40"/>
      <c r="AK8" s="3"/>
      <c r="AL8" s="41">
        <f>データ!S6</f>
        <v>179215</v>
      </c>
      <c r="AM8" s="41"/>
      <c r="AN8" s="41"/>
      <c r="AO8" s="41"/>
      <c r="AP8" s="41"/>
      <c r="AQ8" s="41"/>
      <c r="AR8" s="41"/>
      <c r="AS8" s="41"/>
      <c r="AT8" s="34">
        <f>データ!T6</f>
        <v>765.31</v>
      </c>
      <c r="AU8" s="34"/>
      <c r="AV8" s="34"/>
      <c r="AW8" s="34"/>
      <c r="AX8" s="34"/>
      <c r="AY8" s="34"/>
      <c r="AZ8" s="34"/>
      <c r="BA8" s="34"/>
      <c r="BB8" s="34">
        <f>データ!U6</f>
        <v>234.17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81.98</v>
      </c>
      <c r="J10" s="34"/>
      <c r="K10" s="34"/>
      <c r="L10" s="34"/>
      <c r="M10" s="34"/>
      <c r="N10" s="34"/>
      <c r="O10" s="34"/>
      <c r="P10" s="34">
        <f>データ!P6</f>
        <v>0.71</v>
      </c>
      <c r="Q10" s="34"/>
      <c r="R10" s="34"/>
      <c r="S10" s="34"/>
      <c r="T10" s="34"/>
      <c r="U10" s="34"/>
      <c r="V10" s="34"/>
      <c r="W10" s="34">
        <f>データ!Q6</f>
        <v>97.56</v>
      </c>
      <c r="X10" s="34"/>
      <c r="Y10" s="34"/>
      <c r="Z10" s="34"/>
      <c r="AA10" s="34"/>
      <c r="AB10" s="34"/>
      <c r="AC10" s="34"/>
      <c r="AD10" s="41">
        <f>データ!R6</f>
        <v>2767</v>
      </c>
      <c r="AE10" s="41"/>
      <c r="AF10" s="41"/>
      <c r="AG10" s="41"/>
      <c r="AH10" s="41"/>
      <c r="AI10" s="41"/>
      <c r="AJ10" s="41"/>
      <c r="AK10" s="2"/>
      <c r="AL10" s="41">
        <f>データ!V6</f>
        <v>1255</v>
      </c>
      <c r="AM10" s="41"/>
      <c r="AN10" s="41"/>
      <c r="AO10" s="41"/>
      <c r="AP10" s="41"/>
      <c r="AQ10" s="41"/>
      <c r="AR10" s="41"/>
      <c r="AS10" s="41"/>
      <c r="AT10" s="34">
        <f>データ!W6</f>
        <v>0.45</v>
      </c>
      <c r="AU10" s="34"/>
      <c r="AV10" s="34"/>
      <c r="AW10" s="34"/>
      <c r="AX10" s="34"/>
      <c r="AY10" s="34"/>
      <c r="AZ10" s="34"/>
      <c r="BA10" s="34"/>
      <c r="BB10" s="34">
        <f>データ!X6</f>
        <v>2788.89</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08.7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【104.55】</v>
      </c>
      <c r="F85" s="12" t="str">
        <f>データ!AT6</f>
        <v>【84.87】</v>
      </c>
      <c r="G85" s="12" t="str">
        <f>データ!BE6</f>
        <v>【71.46】</v>
      </c>
      <c r="H85" s="12" t="str">
        <f>データ!BP6</f>
        <v>【1,223.19】</v>
      </c>
      <c r="I85" s="12" t="str">
        <f>データ!CA6</f>
        <v>【37.21】</v>
      </c>
      <c r="J85" s="12" t="str">
        <f>データ!CL6</f>
        <v>【462.49】</v>
      </c>
      <c r="K85" s="12" t="str">
        <f>データ!CW6</f>
        <v>【30.09】</v>
      </c>
      <c r="L85" s="12" t="str">
        <f>データ!DH6</f>
        <v>【80.97】</v>
      </c>
      <c r="M85" s="12" t="str">
        <f>データ!DS6</f>
        <v>【26.63】</v>
      </c>
      <c r="N85" s="12" t="str">
        <f>データ!ED6</f>
        <v>【0.00】</v>
      </c>
      <c r="O85" s="12" t="str">
        <f>データ!EO6</f>
        <v>【0.00】</v>
      </c>
    </row>
  </sheetData>
  <sheetProtection algorithmName="SHA-512" hashValue="sUfvpbH6wXYJb7XrTxx6WI/5c+b2BDHZbOa1mVl+33kC9FChUjZ+Hh7DOpo6rvKfeTJz/0CWXWZYsnzbzMMIHQ==" saltValue="4VIfSvkzVUxqsowcCOeP0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312011</v>
      </c>
      <c r="D6" s="19">
        <f t="shared" si="3"/>
        <v>46</v>
      </c>
      <c r="E6" s="19">
        <f t="shared" si="3"/>
        <v>17</v>
      </c>
      <c r="F6" s="19">
        <f t="shared" si="3"/>
        <v>6</v>
      </c>
      <c r="G6" s="19">
        <f t="shared" si="3"/>
        <v>0</v>
      </c>
      <c r="H6" s="19" t="str">
        <f t="shared" si="3"/>
        <v>鳥取県　鳥取市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81.98</v>
      </c>
      <c r="P6" s="20">
        <f t="shared" si="3"/>
        <v>0.71</v>
      </c>
      <c r="Q6" s="20">
        <f t="shared" si="3"/>
        <v>97.56</v>
      </c>
      <c r="R6" s="20">
        <f t="shared" si="3"/>
        <v>2767</v>
      </c>
      <c r="S6" s="20">
        <f t="shared" si="3"/>
        <v>179215</v>
      </c>
      <c r="T6" s="20">
        <f t="shared" si="3"/>
        <v>765.31</v>
      </c>
      <c r="U6" s="20">
        <f t="shared" si="3"/>
        <v>234.17</v>
      </c>
      <c r="V6" s="20">
        <f t="shared" si="3"/>
        <v>1255</v>
      </c>
      <c r="W6" s="20">
        <f t="shared" si="3"/>
        <v>0.45</v>
      </c>
      <c r="X6" s="20">
        <f t="shared" si="3"/>
        <v>2788.89</v>
      </c>
      <c r="Y6" s="21">
        <f>IF(Y7="",NA(),Y7)</f>
        <v>130.07</v>
      </c>
      <c r="Z6" s="21">
        <f t="shared" ref="Z6:AH6" si="4">IF(Z7="",NA(),Z7)</f>
        <v>130.41</v>
      </c>
      <c r="AA6" s="21">
        <f t="shared" si="4"/>
        <v>126.04</v>
      </c>
      <c r="AB6" s="21">
        <f t="shared" si="4"/>
        <v>122.7</v>
      </c>
      <c r="AC6" s="21">
        <f t="shared" si="4"/>
        <v>127.64</v>
      </c>
      <c r="AD6" s="21">
        <f t="shared" si="4"/>
        <v>101.18</v>
      </c>
      <c r="AE6" s="21">
        <f t="shared" si="4"/>
        <v>99.89</v>
      </c>
      <c r="AF6" s="21">
        <f t="shared" si="4"/>
        <v>104.12</v>
      </c>
      <c r="AG6" s="21">
        <f t="shared" si="4"/>
        <v>105.98</v>
      </c>
      <c r="AH6" s="21">
        <f t="shared" si="4"/>
        <v>99.54</v>
      </c>
      <c r="AI6" s="20" t="str">
        <f>IF(AI7="","",IF(AI7="-","【-】","【"&amp;SUBSTITUTE(TEXT(AI7,"#,##0.00"),"-","△")&amp;"】"))</f>
        <v>【104.55】</v>
      </c>
      <c r="AJ6" s="20">
        <f>IF(AJ7="",NA(),AJ7)</f>
        <v>0</v>
      </c>
      <c r="AK6" s="20">
        <f t="shared" ref="AK6:AS6" si="5">IF(AK7="",NA(),AK7)</f>
        <v>0</v>
      </c>
      <c r="AL6" s="20">
        <f t="shared" si="5"/>
        <v>0</v>
      </c>
      <c r="AM6" s="20">
        <f t="shared" si="5"/>
        <v>0</v>
      </c>
      <c r="AN6" s="20">
        <f t="shared" si="5"/>
        <v>0</v>
      </c>
      <c r="AO6" s="21">
        <f t="shared" si="5"/>
        <v>140.63</v>
      </c>
      <c r="AP6" s="21">
        <f t="shared" si="5"/>
        <v>163.84</v>
      </c>
      <c r="AQ6" s="21">
        <f t="shared" si="5"/>
        <v>176.46</v>
      </c>
      <c r="AR6" s="21">
        <f t="shared" si="5"/>
        <v>181.51</v>
      </c>
      <c r="AS6" s="21">
        <f t="shared" si="5"/>
        <v>48.87</v>
      </c>
      <c r="AT6" s="20" t="str">
        <f>IF(AT7="","",IF(AT7="-","【-】","【"&amp;SUBSTITUTE(TEXT(AT7,"#,##0.00"),"-","△")&amp;"】"))</f>
        <v>【84.87】</v>
      </c>
      <c r="AU6" s="21">
        <f>IF(AU7="",NA(),AU7)</f>
        <v>71.66</v>
      </c>
      <c r="AV6" s="21">
        <f t="shared" ref="AV6:BD6" si="6">IF(AV7="",NA(),AV7)</f>
        <v>64.72</v>
      </c>
      <c r="AW6" s="21">
        <f t="shared" si="6"/>
        <v>53.47</v>
      </c>
      <c r="AX6" s="21">
        <f t="shared" si="6"/>
        <v>86.17</v>
      </c>
      <c r="AY6" s="21">
        <f t="shared" si="6"/>
        <v>145.54</v>
      </c>
      <c r="AZ6" s="21">
        <f t="shared" si="6"/>
        <v>56.53</v>
      </c>
      <c r="BA6" s="21">
        <f t="shared" si="6"/>
        <v>59.66</v>
      </c>
      <c r="BB6" s="21">
        <f t="shared" si="6"/>
        <v>61.64</v>
      </c>
      <c r="BC6" s="21">
        <f t="shared" si="6"/>
        <v>69.819999999999993</v>
      </c>
      <c r="BD6" s="21">
        <f t="shared" si="6"/>
        <v>66.510000000000005</v>
      </c>
      <c r="BE6" s="20" t="str">
        <f>IF(BE7="","",IF(BE7="-","【-】","【"&amp;SUBSTITUTE(TEXT(BE7,"#,##0.00"),"-","△")&amp;"】"))</f>
        <v>【71.46】</v>
      </c>
      <c r="BF6" s="21">
        <f>IF(BF7="",NA(),BF7)</f>
        <v>1264.56</v>
      </c>
      <c r="BG6" s="21">
        <f t="shared" ref="BG6:BO6" si="7">IF(BG7="",NA(),BG7)</f>
        <v>335.5</v>
      </c>
      <c r="BH6" s="21">
        <f t="shared" si="7"/>
        <v>295.88</v>
      </c>
      <c r="BI6" s="21">
        <f t="shared" si="7"/>
        <v>255.78</v>
      </c>
      <c r="BJ6" s="21">
        <f t="shared" si="7"/>
        <v>207.15</v>
      </c>
      <c r="BK6" s="21">
        <f t="shared" si="7"/>
        <v>1095.52</v>
      </c>
      <c r="BL6" s="21">
        <f t="shared" si="7"/>
        <v>1056.55</v>
      </c>
      <c r="BM6" s="21">
        <f t="shared" si="7"/>
        <v>1278.54</v>
      </c>
      <c r="BN6" s="21">
        <f t="shared" si="7"/>
        <v>1149.7</v>
      </c>
      <c r="BO6" s="21">
        <f t="shared" si="7"/>
        <v>871.87</v>
      </c>
      <c r="BP6" s="20" t="str">
        <f>IF(BP7="","",IF(BP7="-","【-】","【"&amp;SUBSTITUTE(TEXT(BP7,"#,##0.00"),"-","△")&amp;"】"))</f>
        <v>【1,223.19】</v>
      </c>
      <c r="BQ6" s="21">
        <f>IF(BQ7="",NA(),BQ7)</f>
        <v>164.77</v>
      </c>
      <c r="BR6" s="21">
        <f t="shared" ref="BR6:BZ6" si="8">IF(BR7="",NA(),BR7)</f>
        <v>158.08000000000001</v>
      </c>
      <c r="BS6" s="21">
        <f t="shared" si="8"/>
        <v>130.78</v>
      </c>
      <c r="BT6" s="21">
        <f t="shared" si="8"/>
        <v>117.57</v>
      </c>
      <c r="BU6" s="21">
        <f t="shared" si="8"/>
        <v>139.34</v>
      </c>
      <c r="BV6" s="21">
        <f t="shared" si="8"/>
        <v>39.64</v>
      </c>
      <c r="BW6" s="21">
        <f t="shared" si="8"/>
        <v>40</v>
      </c>
      <c r="BX6" s="21">
        <f t="shared" si="8"/>
        <v>38.74</v>
      </c>
      <c r="BY6" s="21">
        <f t="shared" si="8"/>
        <v>35.96</v>
      </c>
      <c r="BZ6" s="21">
        <f t="shared" si="8"/>
        <v>45.44</v>
      </c>
      <c r="CA6" s="20" t="str">
        <f>IF(CA7="","",IF(CA7="-","【-】","【"&amp;SUBSTITUTE(TEXT(CA7,"#,##0.00"),"-","△")&amp;"】"))</f>
        <v>【37.21】</v>
      </c>
      <c r="CB6" s="21">
        <f>IF(CB7="",NA(),CB7)</f>
        <v>90.13</v>
      </c>
      <c r="CC6" s="21">
        <f t="shared" ref="CC6:CK6" si="9">IF(CC7="",NA(),CC7)</f>
        <v>93.97</v>
      </c>
      <c r="CD6" s="21">
        <f t="shared" si="9"/>
        <v>112.91</v>
      </c>
      <c r="CE6" s="21">
        <f t="shared" si="9"/>
        <v>125.58</v>
      </c>
      <c r="CF6" s="21">
        <f t="shared" si="9"/>
        <v>106.14</v>
      </c>
      <c r="CG6" s="21">
        <f t="shared" si="9"/>
        <v>449.72</v>
      </c>
      <c r="CH6" s="21">
        <f t="shared" si="9"/>
        <v>437.27</v>
      </c>
      <c r="CI6" s="21">
        <f t="shared" si="9"/>
        <v>456.72</v>
      </c>
      <c r="CJ6" s="21">
        <f t="shared" si="9"/>
        <v>481.96</v>
      </c>
      <c r="CK6" s="21">
        <f t="shared" si="9"/>
        <v>373.54</v>
      </c>
      <c r="CL6" s="20" t="str">
        <f>IF(CL7="","",IF(CL7="-","【-】","【"&amp;SUBSTITUTE(TEXT(CL7,"#,##0.00"),"-","△")&amp;"】"))</f>
        <v>【462.49】</v>
      </c>
      <c r="CM6" s="21">
        <f>IF(CM7="",NA(),CM7)</f>
        <v>47.79</v>
      </c>
      <c r="CN6" s="21">
        <f t="shared" ref="CN6:CV6" si="10">IF(CN7="",NA(),CN7)</f>
        <v>48.67</v>
      </c>
      <c r="CO6" s="21">
        <f t="shared" si="10"/>
        <v>44.25</v>
      </c>
      <c r="CP6" s="21">
        <f t="shared" si="10"/>
        <v>44.25</v>
      </c>
      <c r="CQ6" s="21">
        <f t="shared" si="10"/>
        <v>44.25</v>
      </c>
      <c r="CR6" s="21">
        <f t="shared" si="10"/>
        <v>30.19</v>
      </c>
      <c r="CS6" s="21">
        <f t="shared" si="10"/>
        <v>28.77</v>
      </c>
      <c r="CT6" s="21">
        <f t="shared" si="10"/>
        <v>26.22</v>
      </c>
      <c r="CU6" s="21">
        <f t="shared" si="10"/>
        <v>26.12</v>
      </c>
      <c r="CV6" s="21">
        <f t="shared" si="10"/>
        <v>32.82</v>
      </c>
      <c r="CW6" s="20" t="str">
        <f>IF(CW7="","",IF(CW7="-","【-】","【"&amp;SUBSTITUTE(TEXT(CW7,"#,##0.00"),"-","△")&amp;"】"))</f>
        <v>【30.09】</v>
      </c>
      <c r="CX6" s="21">
        <f>IF(CX7="",NA(),CX7)</f>
        <v>96.64</v>
      </c>
      <c r="CY6" s="21">
        <f t="shared" ref="CY6:DG6" si="11">IF(CY7="",NA(),CY7)</f>
        <v>96.86</v>
      </c>
      <c r="CZ6" s="21">
        <f t="shared" si="11"/>
        <v>96.84</v>
      </c>
      <c r="DA6" s="21">
        <f t="shared" si="11"/>
        <v>97.47</v>
      </c>
      <c r="DB6" s="21">
        <f t="shared" si="11"/>
        <v>97.77</v>
      </c>
      <c r="DC6" s="21">
        <f t="shared" si="11"/>
        <v>79.09</v>
      </c>
      <c r="DD6" s="21">
        <f t="shared" si="11"/>
        <v>78.900000000000006</v>
      </c>
      <c r="DE6" s="21">
        <f t="shared" si="11"/>
        <v>78.03</v>
      </c>
      <c r="DF6" s="21">
        <f t="shared" si="11"/>
        <v>78.55</v>
      </c>
      <c r="DG6" s="21">
        <f t="shared" si="11"/>
        <v>85.76</v>
      </c>
      <c r="DH6" s="20" t="str">
        <f>IF(DH7="","",IF(DH7="-","【-】","【"&amp;SUBSTITUTE(TEXT(DH7,"#,##0.00"),"-","△")&amp;"】"))</f>
        <v>【80.97】</v>
      </c>
      <c r="DI6" s="21">
        <f>IF(DI7="",NA(),DI7)</f>
        <v>28.82</v>
      </c>
      <c r="DJ6" s="21">
        <f t="shared" ref="DJ6:DR6" si="12">IF(DJ7="",NA(),DJ7)</f>
        <v>31.44</v>
      </c>
      <c r="DK6" s="21">
        <f t="shared" si="12"/>
        <v>34.049999999999997</v>
      </c>
      <c r="DL6" s="21">
        <f t="shared" si="12"/>
        <v>36.65</v>
      </c>
      <c r="DM6" s="21">
        <f t="shared" si="12"/>
        <v>39.19</v>
      </c>
      <c r="DN6" s="21">
        <f t="shared" si="12"/>
        <v>20.14</v>
      </c>
      <c r="DO6" s="21">
        <f t="shared" si="12"/>
        <v>23.17</v>
      </c>
      <c r="DP6" s="21">
        <f t="shared" si="12"/>
        <v>25.29</v>
      </c>
      <c r="DQ6" s="21">
        <f t="shared" si="12"/>
        <v>28.31</v>
      </c>
      <c r="DR6" s="21">
        <f t="shared" si="12"/>
        <v>32.49</v>
      </c>
      <c r="DS6" s="20" t="str">
        <f>IF(DS7="","",IF(DS7="-","【-】","【"&amp;SUBSTITUTE(TEXT(DS7,"#,##0.00"),"-","△")&amp;"】"))</f>
        <v>【26.63】</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1">
        <f t="shared" si="14"/>
        <v>1.6</v>
      </c>
      <c r="EK6" s="21">
        <f t="shared" si="14"/>
        <v>0.01</v>
      </c>
      <c r="EL6" s="21">
        <f t="shared" si="14"/>
        <v>0.01</v>
      </c>
      <c r="EM6" s="20">
        <f t="shared" si="14"/>
        <v>0</v>
      </c>
      <c r="EN6" s="20">
        <f t="shared" si="14"/>
        <v>0</v>
      </c>
      <c r="EO6" s="20" t="str">
        <f>IF(EO7="","",IF(EO7="-","【-】","【"&amp;SUBSTITUTE(TEXT(EO7,"#,##0.00"),"-","△")&amp;"】"))</f>
        <v>【0.00】</v>
      </c>
    </row>
    <row r="7" spans="1:148" s="22" customFormat="1" x14ac:dyDescent="0.15">
      <c r="A7" s="14"/>
      <c r="B7" s="23">
        <v>2024</v>
      </c>
      <c r="C7" s="23">
        <v>312011</v>
      </c>
      <c r="D7" s="23">
        <v>46</v>
      </c>
      <c r="E7" s="23">
        <v>17</v>
      </c>
      <c r="F7" s="23">
        <v>6</v>
      </c>
      <c r="G7" s="23">
        <v>0</v>
      </c>
      <c r="H7" s="23" t="s">
        <v>96</v>
      </c>
      <c r="I7" s="23" t="s">
        <v>97</v>
      </c>
      <c r="J7" s="23" t="s">
        <v>98</v>
      </c>
      <c r="K7" s="23" t="s">
        <v>99</v>
      </c>
      <c r="L7" s="23" t="s">
        <v>100</v>
      </c>
      <c r="M7" s="23" t="s">
        <v>101</v>
      </c>
      <c r="N7" s="24" t="s">
        <v>102</v>
      </c>
      <c r="O7" s="24">
        <v>81.98</v>
      </c>
      <c r="P7" s="24">
        <v>0.71</v>
      </c>
      <c r="Q7" s="24">
        <v>97.56</v>
      </c>
      <c r="R7" s="24">
        <v>2767</v>
      </c>
      <c r="S7" s="24">
        <v>179215</v>
      </c>
      <c r="T7" s="24">
        <v>765.31</v>
      </c>
      <c r="U7" s="24">
        <v>234.17</v>
      </c>
      <c r="V7" s="24">
        <v>1255</v>
      </c>
      <c r="W7" s="24">
        <v>0.45</v>
      </c>
      <c r="X7" s="24">
        <v>2788.89</v>
      </c>
      <c r="Y7" s="24">
        <v>130.07</v>
      </c>
      <c r="Z7" s="24">
        <v>130.41</v>
      </c>
      <c r="AA7" s="24">
        <v>126.04</v>
      </c>
      <c r="AB7" s="24">
        <v>122.7</v>
      </c>
      <c r="AC7" s="24">
        <v>127.64</v>
      </c>
      <c r="AD7" s="24">
        <v>101.18</v>
      </c>
      <c r="AE7" s="24">
        <v>99.89</v>
      </c>
      <c r="AF7" s="24">
        <v>104.12</v>
      </c>
      <c r="AG7" s="24">
        <v>105.98</v>
      </c>
      <c r="AH7" s="24">
        <v>99.54</v>
      </c>
      <c r="AI7" s="24">
        <v>104.55</v>
      </c>
      <c r="AJ7" s="24">
        <v>0</v>
      </c>
      <c r="AK7" s="24">
        <v>0</v>
      </c>
      <c r="AL7" s="24">
        <v>0</v>
      </c>
      <c r="AM7" s="24">
        <v>0</v>
      </c>
      <c r="AN7" s="24">
        <v>0</v>
      </c>
      <c r="AO7" s="24">
        <v>140.63</v>
      </c>
      <c r="AP7" s="24">
        <v>163.84</v>
      </c>
      <c r="AQ7" s="24">
        <v>176.46</v>
      </c>
      <c r="AR7" s="24">
        <v>181.51</v>
      </c>
      <c r="AS7" s="24">
        <v>48.87</v>
      </c>
      <c r="AT7" s="24">
        <v>84.87</v>
      </c>
      <c r="AU7" s="24">
        <v>71.66</v>
      </c>
      <c r="AV7" s="24">
        <v>64.72</v>
      </c>
      <c r="AW7" s="24">
        <v>53.47</v>
      </c>
      <c r="AX7" s="24">
        <v>86.17</v>
      </c>
      <c r="AY7" s="24">
        <v>145.54</v>
      </c>
      <c r="AZ7" s="24">
        <v>56.53</v>
      </c>
      <c r="BA7" s="24">
        <v>59.66</v>
      </c>
      <c r="BB7" s="24">
        <v>61.64</v>
      </c>
      <c r="BC7" s="24">
        <v>69.819999999999993</v>
      </c>
      <c r="BD7" s="24">
        <v>66.510000000000005</v>
      </c>
      <c r="BE7" s="24">
        <v>71.459999999999994</v>
      </c>
      <c r="BF7" s="24">
        <v>1264.56</v>
      </c>
      <c r="BG7" s="24">
        <v>335.5</v>
      </c>
      <c r="BH7" s="24">
        <v>295.88</v>
      </c>
      <c r="BI7" s="24">
        <v>255.78</v>
      </c>
      <c r="BJ7" s="24">
        <v>207.15</v>
      </c>
      <c r="BK7" s="24">
        <v>1095.52</v>
      </c>
      <c r="BL7" s="24">
        <v>1056.55</v>
      </c>
      <c r="BM7" s="24">
        <v>1278.54</v>
      </c>
      <c r="BN7" s="24">
        <v>1149.7</v>
      </c>
      <c r="BO7" s="24">
        <v>871.87</v>
      </c>
      <c r="BP7" s="24">
        <v>1223.19</v>
      </c>
      <c r="BQ7" s="24">
        <v>164.77</v>
      </c>
      <c r="BR7" s="24">
        <v>158.08000000000001</v>
      </c>
      <c r="BS7" s="24">
        <v>130.78</v>
      </c>
      <c r="BT7" s="24">
        <v>117.57</v>
      </c>
      <c r="BU7" s="24">
        <v>139.34</v>
      </c>
      <c r="BV7" s="24">
        <v>39.64</v>
      </c>
      <c r="BW7" s="24">
        <v>40</v>
      </c>
      <c r="BX7" s="24">
        <v>38.74</v>
      </c>
      <c r="BY7" s="24">
        <v>35.96</v>
      </c>
      <c r="BZ7" s="24">
        <v>45.44</v>
      </c>
      <c r="CA7" s="24">
        <v>37.21</v>
      </c>
      <c r="CB7" s="24">
        <v>90.13</v>
      </c>
      <c r="CC7" s="24">
        <v>93.97</v>
      </c>
      <c r="CD7" s="24">
        <v>112.91</v>
      </c>
      <c r="CE7" s="24">
        <v>125.58</v>
      </c>
      <c r="CF7" s="24">
        <v>106.14</v>
      </c>
      <c r="CG7" s="24">
        <v>449.72</v>
      </c>
      <c r="CH7" s="24">
        <v>437.27</v>
      </c>
      <c r="CI7" s="24">
        <v>456.72</v>
      </c>
      <c r="CJ7" s="24">
        <v>481.96</v>
      </c>
      <c r="CK7" s="24">
        <v>373.54</v>
      </c>
      <c r="CL7" s="24">
        <v>462.49</v>
      </c>
      <c r="CM7" s="24">
        <v>47.79</v>
      </c>
      <c r="CN7" s="24">
        <v>48.67</v>
      </c>
      <c r="CO7" s="24">
        <v>44.25</v>
      </c>
      <c r="CP7" s="24">
        <v>44.25</v>
      </c>
      <c r="CQ7" s="24">
        <v>44.25</v>
      </c>
      <c r="CR7" s="24">
        <v>30.19</v>
      </c>
      <c r="CS7" s="24">
        <v>28.77</v>
      </c>
      <c r="CT7" s="24">
        <v>26.22</v>
      </c>
      <c r="CU7" s="24">
        <v>26.12</v>
      </c>
      <c r="CV7" s="24">
        <v>32.82</v>
      </c>
      <c r="CW7" s="24">
        <v>30.09</v>
      </c>
      <c r="CX7" s="24">
        <v>96.64</v>
      </c>
      <c r="CY7" s="24">
        <v>96.86</v>
      </c>
      <c r="CZ7" s="24">
        <v>96.84</v>
      </c>
      <c r="DA7" s="24">
        <v>97.47</v>
      </c>
      <c r="DB7" s="24">
        <v>97.77</v>
      </c>
      <c r="DC7" s="24">
        <v>79.09</v>
      </c>
      <c r="DD7" s="24">
        <v>78.900000000000006</v>
      </c>
      <c r="DE7" s="24">
        <v>78.03</v>
      </c>
      <c r="DF7" s="24">
        <v>78.55</v>
      </c>
      <c r="DG7" s="24">
        <v>85.76</v>
      </c>
      <c r="DH7" s="24">
        <v>80.97</v>
      </c>
      <c r="DI7" s="24">
        <v>28.82</v>
      </c>
      <c r="DJ7" s="24">
        <v>31.44</v>
      </c>
      <c r="DK7" s="24">
        <v>34.049999999999997</v>
      </c>
      <c r="DL7" s="24">
        <v>36.65</v>
      </c>
      <c r="DM7" s="24">
        <v>39.19</v>
      </c>
      <c r="DN7" s="24">
        <v>20.14</v>
      </c>
      <c r="DO7" s="24">
        <v>23.17</v>
      </c>
      <c r="DP7" s="24">
        <v>25.29</v>
      </c>
      <c r="DQ7" s="24">
        <v>28.31</v>
      </c>
      <c r="DR7" s="24">
        <v>32.49</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中居　奏斗</cp:lastModifiedBy>
  <cp:lastPrinted>2026-03-23T01:46:59Z</cp:lastPrinted>
  <dcterms:created xsi:type="dcterms:W3CDTF">2025-12-23T06:26:09Z</dcterms:created>
  <dcterms:modified xsi:type="dcterms:W3CDTF">2026-03-23T01:47:18Z</dcterms:modified>
  <cp:category/>
</cp:coreProperties>
</file>