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l-file-sv\○営繕関係\改定資料\週休2日工事\R8.5.29施行\"/>
    </mc:Choice>
  </mc:AlternateContent>
  <xr:revisionPtr revIDLastSave="0" documentId="13_ncr:1_{FE6A1C04-2130-4735-9334-6CD36B4281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１　計画" sheetId="3" r:id="rId1"/>
    <sheet name="別紙１　計画（記入例）" sheetId="1" r:id="rId2"/>
  </sheets>
  <definedNames>
    <definedName name="_xlnm.Print_Area" localSheetId="0">'別紙１　計画'!$B$2:$AS$37</definedName>
    <definedName name="_xlnm.Print_Area" localSheetId="1">'別紙１　計画（記入例）'!$B$2:$AR$37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6" i="1" l="1"/>
  <c r="P26" i="1" s="1"/>
  <c r="AY26" i="1"/>
  <c r="AZ26" i="1"/>
  <c r="BA26" i="1"/>
  <c r="AX27" i="1"/>
  <c r="P27" i="1" s="1"/>
  <c r="AY27" i="1"/>
  <c r="AZ27" i="1"/>
  <c r="BA27" i="1"/>
  <c r="AX28" i="1"/>
  <c r="P28" i="1" s="1"/>
  <c r="AY28" i="1"/>
  <c r="AZ28" i="1"/>
  <c r="BA28" i="1"/>
  <c r="AX29" i="1"/>
  <c r="P29" i="1" s="1"/>
  <c r="AY29" i="1"/>
  <c r="AZ29" i="1"/>
  <c r="BA29" i="1"/>
  <c r="AX30" i="1"/>
  <c r="P30" i="1" s="1"/>
  <c r="AY30" i="1"/>
  <c r="AZ30" i="1"/>
  <c r="BA30" i="1"/>
  <c r="AX31" i="1"/>
  <c r="P31" i="1" s="1"/>
  <c r="AY31" i="1"/>
  <c r="AZ31" i="1"/>
  <c r="BA31" i="1"/>
  <c r="AX32" i="1"/>
  <c r="P32" i="1" s="1"/>
  <c r="AY32" i="1"/>
  <c r="AZ32" i="1"/>
  <c r="BA32" i="1"/>
  <c r="AX33" i="1"/>
  <c r="AY33" i="1"/>
  <c r="P33" i="1" s="1"/>
  <c r="AZ33" i="1"/>
  <c r="BA33" i="1"/>
  <c r="AX34" i="1"/>
  <c r="P34" i="1" s="1"/>
  <c r="AY34" i="1"/>
  <c r="AZ34" i="1"/>
  <c r="BA34" i="1"/>
  <c r="BA25" i="1"/>
  <c r="AZ25" i="1"/>
  <c r="AY25" i="1"/>
  <c r="P25" i="1" s="1"/>
  <c r="AX25" i="1"/>
  <c r="M26" i="1"/>
  <c r="M27" i="1"/>
  <c r="M28" i="1"/>
  <c r="M29" i="1"/>
  <c r="M30" i="1"/>
  <c r="M31" i="1"/>
  <c r="M32" i="1"/>
  <c r="M33" i="1"/>
  <c r="M34" i="1"/>
  <c r="M35" i="1"/>
  <c r="M25" i="1"/>
  <c r="M24" i="1"/>
  <c r="E24" i="1"/>
  <c r="C35" i="1"/>
  <c r="B24" i="1"/>
  <c r="C24" i="1" s="1"/>
  <c r="B25" i="1" s="1"/>
  <c r="C25" i="1" s="1"/>
  <c r="B26" i="1" s="1"/>
  <c r="L10" i="1"/>
  <c r="M36" i="1" l="1"/>
  <c r="C26" i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D25" i="1"/>
  <c r="D24" i="1"/>
  <c r="L12" i="1"/>
  <c r="L13" i="1"/>
  <c r="L14" i="1"/>
  <c r="L15" i="1"/>
  <c r="L16" i="1"/>
  <c r="L17" i="1"/>
  <c r="L11" i="1"/>
  <c r="L12" i="3"/>
  <c r="L13" i="3"/>
  <c r="L14" i="3"/>
  <c r="L15" i="3"/>
  <c r="L16" i="3"/>
  <c r="L17" i="3"/>
  <c r="L11" i="3"/>
  <c r="L10" i="3"/>
  <c r="D35" i="1" l="1"/>
  <c r="L35" i="1" s="1"/>
  <c r="N35" i="1" s="1"/>
  <c r="D26" i="1"/>
  <c r="D27" i="1"/>
  <c r="D28" i="1" l="1"/>
  <c r="L28" i="1" l="1"/>
  <c r="L27" i="1"/>
  <c r="L26" i="1"/>
  <c r="L25" i="1"/>
  <c r="L24" i="1"/>
  <c r="J8" i="1"/>
  <c r="K36" i="1"/>
  <c r="J36" i="1"/>
  <c r="I36" i="1"/>
  <c r="H36" i="1"/>
  <c r="G36" i="1"/>
  <c r="F36" i="1"/>
  <c r="E36" i="1"/>
  <c r="N24" i="1" l="1"/>
  <c r="D29" i="1"/>
  <c r="N27" i="1"/>
  <c r="N28" i="1"/>
  <c r="N25" i="1"/>
  <c r="N26" i="1"/>
  <c r="L29" i="1" l="1"/>
  <c r="D30" i="1"/>
  <c r="N29" i="1" l="1"/>
  <c r="L30" i="1" l="1"/>
  <c r="D31" i="1"/>
  <c r="N30" i="1" l="1"/>
  <c r="L31" i="1" l="1"/>
  <c r="D32" i="1"/>
  <c r="N31" i="1" l="1"/>
  <c r="L32" i="1" l="1"/>
  <c r="D33" i="1"/>
  <c r="N32" i="1" l="1"/>
  <c r="D34" i="1"/>
  <c r="D36" i="1" s="1"/>
  <c r="L33" i="1" l="1"/>
  <c r="L34" i="1"/>
  <c r="N33" i="1" l="1"/>
  <c r="L36" i="1"/>
  <c r="N36" i="1" s="1"/>
  <c r="X36" i="1" s="1"/>
  <c r="N34" i="1"/>
</calcChain>
</file>

<file path=xl/sharedStrings.xml><?xml version="1.0" encoding="utf-8"?>
<sst xmlns="http://schemas.openxmlformats.org/spreadsheetml/2006/main" count="272" uniqueCount="63">
  <si>
    <t>工事名</t>
    <rPh sb="0" eb="3">
      <t>コウジメイ</t>
    </rPh>
    <phoneticPr fontId="1"/>
  </si>
  <si>
    <t>受注者名</t>
    <rPh sb="0" eb="3">
      <t>ジュチュウシャ</t>
    </rPh>
    <rPh sb="3" eb="4">
      <t>メイ</t>
    </rPh>
    <phoneticPr fontId="1"/>
  </si>
  <si>
    <t>計</t>
    <rPh sb="0" eb="1">
      <t>ケイ</t>
    </rPh>
    <phoneticPr fontId="1"/>
  </si>
  <si>
    <t>月別
工事日数</t>
    <rPh sb="0" eb="2">
      <t>ツキベツ</t>
    </rPh>
    <rPh sb="3" eb="5">
      <t>コウジ</t>
    </rPh>
    <rPh sb="5" eb="7">
      <t>ニッスウ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</si>
  <si>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</si>
  <si>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</si>
  <si>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～</t>
    <phoneticPr fontId="1"/>
  </si>
  <si>
    <t>準備期間</t>
    <rPh sb="0" eb="2">
      <t>ジュンビ</t>
    </rPh>
    <rPh sb="2" eb="4">
      <t>キカン</t>
    </rPh>
    <phoneticPr fontId="1"/>
  </si>
  <si>
    <t>開始日</t>
    <rPh sb="0" eb="3">
      <t>カイシビ</t>
    </rPh>
    <phoneticPr fontId="1"/>
  </si>
  <si>
    <t>完成日</t>
    <rPh sb="0" eb="2">
      <t>カンセイ</t>
    </rPh>
    <rPh sb="2" eb="3">
      <t>ビ</t>
    </rPh>
    <phoneticPr fontId="1"/>
  </si>
  <si>
    <t>夏季
休暇</t>
    <rPh sb="0" eb="2">
      <t>カキ</t>
    </rPh>
    <rPh sb="3" eb="5">
      <t>キュウカ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</si>
  <si>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</si>
  <si>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1"/>
  </si>
  <si>
    <t>全体期間</t>
    <rPh sb="0" eb="2">
      <t>ゼンタイ</t>
    </rPh>
    <rPh sb="2" eb="4">
      <t>キカン</t>
    </rPh>
    <phoneticPr fontId="1"/>
  </si>
  <si>
    <t>発注者指定期間</t>
    <rPh sb="0" eb="3">
      <t>ハッチュウシャ</t>
    </rPh>
    <rPh sb="3" eb="5">
      <t>シテイ</t>
    </rPh>
    <rPh sb="5" eb="7">
      <t>キカン</t>
    </rPh>
    <phoneticPr fontId="1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</si>
  <si>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1"/>
  </si>
  <si>
    <t>工事
日数</t>
    <rPh sb="0" eb="2">
      <t>コウジ</t>
    </rPh>
    <rPh sb="3" eb="5">
      <t>ニッスウ</t>
    </rPh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</si>
  <si>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</si>
  <si>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t>×</t>
  </si>
  <si>
    <t>対象期間内の休工予定日※予定日に「○」を記入、対象外の期間の日は「×」を記入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1"/>
  </si>
  <si>
    <t>夏季
休暇</t>
    <rPh sb="0" eb="2">
      <t>カキ</t>
    </rPh>
    <rPh sb="3" eb="5">
      <t>キュウカ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</si>
  <si>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</si>
  <si>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</si>
  <si>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</si>
  <si>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準備
期間</t>
    <rPh sb="0" eb="2">
      <t>ジュンビ</t>
    </rPh>
    <rPh sb="3" eb="5">
      <t>キカン</t>
    </rPh>
    <phoneticPr fontId="1"/>
  </si>
  <si>
    <t>計画：</t>
    <rPh sb="0" eb="2">
      <t>ケイカク</t>
    </rPh>
    <phoneticPr fontId="1"/>
  </si>
  <si>
    <t>累計休工日率について</t>
    <rPh sb="0" eb="2">
      <t>ルイケイ</t>
    </rPh>
    <rPh sb="2" eb="5">
      <t>キュウコウビ</t>
    </rPh>
    <rPh sb="5" eb="6">
      <t>リツ</t>
    </rPh>
    <phoneticPr fontId="1"/>
  </si>
  <si>
    <t>【記入例】</t>
    <rPh sb="1" eb="3">
      <t>キニュウ</t>
    </rPh>
    <rPh sb="3" eb="4">
      <t>レイ</t>
    </rPh>
    <phoneticPr fontId="1"/>
  </si>
  <si>
    <t>日間</t>
    <rPh sb="0" eb="2">
      <t>ニチカン</t>
    </rPh>
    <phoneticPr fontId="1"/>
  </si>
  <si>
    <r>
      <t>対象期間内の</t>
    </r>
    <r>
      <rPr>
        <b/>
        <sz val="9"/>
        <color theme="1"/>
        <rFont val="ＭＳ Ｐゴシック"/>
        <family val="3"/>
        <charset val="128"/>
      </rPr>
      <t>計画</t>
    </r>
    <r>
      <rPr>
        <sz val="9"/>
        <color theme="1"/>
        <rFont val="ＭＳ Ｐゴシック"/>
        <family val="3"/>
        <charset val="128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1"/>
  </si>
  <si>
    <t>対象外の日数</t>
    <rPh sb="0" eb="3">
      <t>タイショウガイ</t>
    </rPh>
    <rPh sb="4" eb="6">
      <t>ニッスウ</t>
    </rPh>
    <phoneticPr fontId="1"/>
  </si>
  <si>
    <t>累計</t>
    <rPh sb="0" eb="2">
      <t>ルイケイ</t>
    </rPh>
    <phoneticPr fontId="1"/>
  </si>
  <si>
    <t>週休２日促進工事　休日等取得計画書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ケイカク</t>
    </rPh>
    <rPh sb="16" eb="17">
      <t>ショ</t>
    </rPh>
    <phoneticPr fontId="1"/>
  </si>
  <si>
    <t>別紙１</t>
    <rPh sb="0" eb="2">
      <t>ベッシ</t>
    </rPh>
    <phoneticPr fontId="1"/>
  </si>
  <si>
    <t>※1「対象外の期間」とは、実施要領（試行）２用語の定義（２）を参照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シコウ</t>
    </rPh>
    <rPh sb="22" eb="24">
      <t>ヨウゴ</t>
    </rPh>
    <rPh sb="25" eb="27">
      <t>テイギ</t>
    </rPh>
    <rPh sb="31" eb="33">
      <t>サンショウ</t>
    </rPh>
    <rPh sb="36" eb="38">
      <t>イチジ</t>
    </rPh>
    <rPh sb="38" eb="40">
      <t>チュウシ</t>
    </rPh>
    <rPh sb="41" eb="43">
      <t>キカン</t>
    </rPh>
    <rPh sb="44" eb="46">
      <t>フクスウ</t>
    </rPh>
    <rPh sb="46" eb="48">
      <t>キカン</t>
    </rPh>
    <rPh sb="51" eb="53">
      <t>バアイ</t>
    </rPh>
    <rPh sb="55" eb="57">
      <t>テキギ</t>
    </rPh>
    <rPh sb="58" eb="59">
      <t>ギョウ</t>
    </rPh>
    <rPh sb="60" eb="62">
      <t>ツイカ</t>
    </rPh>
    <rPh sb="64" eb="66">
      <t>キニュウ</t>
    </rPh>
    <phoneticPr fontId="1"/>
  </si>
  <si>
    <t>工期</t>
    <rPh sb="0" eb="2">
      <t>コウキ</t>
    </rPh>
    <phoneticPr fontId="1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</si>
  <si>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タイショウ</t>
    </rPh>
    <rPh sb="2" eb="3">
      <t>ガイ</t>
    </rPh>
    <rPh sb="4" eb="6">
      <t>キカン</t>
    </rPh>
    <phoneticPr fontId="1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</si>
  <si>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</si>
  <si>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（株）・（有）　○○工務店</t>
    <rPh sb="0" eb="3">
      <t>カブ</t>
    </rPh>
    <rPh sb="4" eb="7">
      <t>ユウ</t>
    </rPh>
    <rPh sb="10" eb="13">
      <t>コウムテン</t>
    </rPh>
    <phoneticPr fontId="1"/>
  </si>
  <si>
    <t>-</t>
    <phoneticPr fontId="1"/>
  </si>
  <si>
    <t>○　各月毎の休工日率28.5％（8/28日）以上　　　　　</t>
    <rPh sb="2" eb="4">
      <t>カクツキ</t>
    </rPh>
    <rPh sb="4" eb="5">
      <t>ゴト</t>
    </rPh>
    <rPh sb="6" eb="8">
      <t>キュウコウ</t>
    </rPh>
    <rPh sb="8" eb="9">
      <t>ビ</t>
    </rPh>
    <rPh sb="9" eb="10">
      <t>リツ</t>
    </rPh>
    <rPh sb="20" eb="21">
      <t>ニチ</t>
    </rPh>
    <rPh sb="22" eb="24">
      <t>イジョウ</t>
    </rPh>
    <phoneticPr fontId="1"/>
  </si>
  <si>
    <t>⇒　（月単位の）４週８休以上</t>
    <phoneticPr fontId="1"/>
  </si>
  <si>
    <t>○　累計休工日率28.5％（8/28日）以上　　　　　　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1"/>
  </si>
  <si>
    <t>⇒　（通期の）４週８休以上</t>
    <phoneticPr fontId="1"/>
  </si>
  <si>
    <t>〇　各週で休工日２日以上</t>
    <rPh sb="2" eb="4">
      <t>カクシュウ</t>
    </rPh>
    <rPh sb="5" eb="7">
      <t>キュウコウ</t>
    </rPh>
    <rPh sb="7" eb="8">
      <t>ヒ</t>
    </rPh>
    <rPh sb="9" eb="10">
      <t>ニチ</t>
    </rPh>
    <rPh sb="10" eb="12">
      <t>イジョウ</t>
    </rPh>
    <phoneticPr fontId="1"/>
  </si>
  <si>
    <t>土</t>
  </si>
  <si>
    <t>日</t>
  </si>
  <si>
    <t>月</t>
  </si>
  <si>
    <t>火</t>
  </si>
  <si>
    <t>水</t>
  </si>
  <si>
    <t>木</t>
  </si>
  <si>
    <t>金</t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</si>
  <si>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</si>
  <si>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</si>
  <si>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</si>
  <si>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×</t>
    <phoneticPr fontId="1"/>
  </si>
  <si>
    <t>〇</t>
    <phoneticPr fontId="1"/>
  </si>
  <si>
    <t>対象期間</t>
    <rPh sb="0" eb="4">
      <t>タイショウキカン</t>
    </rPh>
    <phoneticPr fontId="1"/>
  </si>
  <si>
    <t>各期間の
休工
日率</t>
    <rPh sb="0" eb="1">
      <t>カク</t>
    </rPh>
    <rPh sb="1" eb="3">
      <t>キカン</t>
    </rPh>
    <rPh sb="5" eb="6">
      <t>キュウ</t>
    </rPh>
    <rPh sb="6" eb="7">
      <t>コウ</t>
    </rPh>
    <rPh sb="8" eb="9">
      <t>ニチ</t>
    </rPh>
    <rPh sb="9" eb="10">
      <t>リツ</t>
    </rPh>
    <phoneticPr fontId="1"/>
  </si>
  <si>
    <t xml:space="preserve">週休2日達成
</t>
    <rPh sb="0" eb="2">
      <t>シュウキュウ</t>
    </rPh>
    <rPh sb="3" eb="4">
      <t>ニチ</t>
    </rPh>
    <rPh sb="4" eb="6">
      <t>タッセイ</t>
    </rPh>
    <phoneticPr fontId="1"/>
  </si>
  <si>
    <t>⇒ 完全週休２日</t>
    <rPh sb="2" eb="4">
      <t>カンゼン</t>
    </rPh>
    <rPh sb="4" eb="6">
      <t>シュウキュウ</t>
    </rPh>
    <rPh sb="7" eb="8">
      <t>ニチ</t>
    </rPh>
    <phoneticPr fontId="1"/>
  </si>
  <si>
    <t>〇〇新築工事（○工区）</t>
    <rPh sb="2" eb="4">
      <t>シンチク</t>
    </rPh>
    <rPh sb="4" eb="6">
      <t>コウジ</t>
    </rPh>
    <rPh sb="8" eb="10">
      <t>コウク</t>
    </rPh>
    <phoneticPr fontId="1"/>
  </si>
  <si>
    <t>様式15　V.1.01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</si>
</sst>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&quot;(準備期間　&quot;#,##0&quot;日)&quot;"/>
    <numFmt numFmtId="178" formatCode="yyyy&quot;年&quot;m&quot;月&quot;d&quot;日&quot;;@"/>
    <numFmt numFmtId="179" formatCode="#,##0&quot; 日間&quot;"/>
    <numFmt numFmtId="180" formatCode="&quot;( &quot;#,##0&quot; 日間 )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6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1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1" xfId="0" applyFont="1" applyBorder="1">
      <alignment vertical="center"/>
    </xf>
    <xf numFmtId="176" fontId="2" fillId="0" borderId="22" xfId="0" applyNumberFormat="1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39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49" fontId="14" fillId="2" borderId="34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49" fontId="14" fillId="2" borderId="41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3" borderId="35" xfId="0" applyNumberFormat="1" applyFont="1" applyFill="1" applyBorder="1" applyAlignment="1">
      <alignment horizontal="center" vertical="center"/>
    </xf>
    <xf numFmtId="49" fontId="14" fillId="3" borderId="49" xfId="0" applyNumberFormat="1" applyFont="1" applyFill="1" applyBorder="1" applyAlignment="1">
      <alignment horizontal="center" vertical="center"/>
    </xf>
    <xf numFmtId="49" fontId="14" fillId="3" borderId="42" xfId="0" applyNumberFormat="1" applyFont="1" applyFill="1" applyBorder="1" applyAlignment="1">
      <alignment horizontal="center" vertical="center"/>
    </xf>
    <xf numFmtId="49" fontId="14" fillId="3" borderId="41" xfId="0" applyNumberFormat="1" applyFont="1" applyFill="1" applyBorder="1" applyAlignment="1">
      <alignment horizontal="center" vertical="center"/>
    </xf>
    <xf numFmtId="49" fontId="14" fillId="3" borderId="48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49" fontId="14" fillId="3" borderId="34" xfId="0" applyNumberFormat="1" applyFont="1" applyFill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49" fontId="14" fillId="0" borderId="44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3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49" fontId="14" fillId="2" borderId="50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4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8" fontId="12" fillId="0" borderId="5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S37"/>
  <sheetViews>
    <sheetView tabSelected="1" view="pageBreakPreview" zoomScaleNormal="100" zoomScaleSheetLayoutView="100" workbookViewId="0">
      <selection activeCell="C5" sqref="C5:L5"/>
    </sheetView>
  </sheetViews>
  <sheetFormatPr defaultColWidth="9" defaultRowHeight="13.2" x14ac:dyDescent="0.45"/>
  <cols>
    <col min="1" max="1" width="9" style="1"/>
    <col min="2" max="2" width="9.5" style="1" customWidth="1"/>
    <col min="3" max="12" width="6.59765625" style="1" customWidth="1"/>
    <col min="13" max="13" width="8.69921875" style="1" customWidth="1"/>
    <col min="14" max="45" width="2.19921875" style="1" customWidth="1"/>
    <col min="46" max="16384" width="9" style="1"/>
  </cols>
  <sheetData>
    <row r="2" spans="2:45" ht="19.2" x14ac:dyDescent="0.45">
      <c r="B2" s="81" t="s">
        <v>62</v>
      </c>
      <c r="M2" s="9"/>
      <c r="AR2" s="20" t="s">
        <v>33</v>
      </c>
    </row>
    <row r="3" spans="2:45" ht="24" customHeight="1" x14ac:dyDescent="0.45">
      <c r="B3" s="82" t="s">
        <v>32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</row>
    <row r="5" spans="2:45" ht="17.25" customHeight="1" x14ac:dyDescent="0.45">
      <c r="B5" s="2" t="s">
        <v>0</v>
      </c>
      <c r="C5" s="83"/>
      <c r="D5" s="84"/>
      <c r="E5" s="84"/>
      <c r="F5" s="84"/>
      <c r="G5" s="84"/>
      <c r="H5" s="84"/>
      <c r="I5" s="84"/>
      <c r="J5" s="84"/>
      <c r="K5" s="84"/>
      <c r="L5" s="85"/>
      <c r="Q5" s="6"/>
    </row>
    <row r="6" spans="2:45" ht="17.25" customHeight="1" x14ac:dyDescent="0.45">
      <c r="B6" s="2" t="s">
        <v>1</v>
      </c>
      <c r="C6" s="83"/>
      <c r="D6" s="84"/>
      <c r="E6" s="84"/>
      <c r="F6" s="84"/>
      <c r="G6" s="84"/>
      <c r="H6" s="84"/>
      <c r="I6" s="84"/>
      <c r="J6" s="84"/>
      <c r="K6" s="84"/>
      <c r="L6" s="85"/>
      <c r="Q6" s="6"/>
    </row>
    <row r="7" spans="2:45" x14ac:dyDescent="0.45">
      <c r="C7" s="5"/>
      <c r="E7" s="5"/>
      <c r="F7" s="5"/>
      <c r="K7" s="6"/>
      <c r="Q7" s="6"/>
    </row>
    <row r="8" spans="2:45" ht="17.25" customHeight="1" x14ac:dyDescent="0.45">
      <c r="B8" s="86" t="s">
        <v>35</v>
      </c>
      <c r="C8" s="86"/>
      <c r="D8" s="17" t="s">
        <v>8</v>
      </c>
      <c r="E8" s="87"/>
      <c r="F8" s="88"/>
      <c r="G8" s="89"/>
      <c r="H8" s="90" t="s">
        <v>16</v>
      </c>
      <c r="I8" s="91"/>
      <c r="J8" s="93" t="s">
        <v>28</v>
      </c>
      <c r="K8" s="94"/>
      <c r="M8" s="6"/>
      <c r="Q8" s="6"/>
    </row>
    <row r="9" spans="2:45" ht="17.25" customHeight="1" x14ac:dyDescent="0.45">
      <c r="B9" s="86"/>
      <c r="C9" s="86"/>
      <c r="D9" s="17" t="s">
        <v>9</v>
      </c>
      <c r="E9" s="87"/>
      <c r="F9" s="88"/>
      <c r="G9" s="89"/>
      <c r="H9" s="92"/>
      <c r="I9" s="92"/>
      <c r="J9" s="95"/>
      <c r="K9" s="95"/>
      <c r="Q9" s="6"/>
    </row>
    <row r="10" spans="2:45" ht="17.25" customHeight="1" x14ac:dyDescent="0.45">
      <c r="B10" s="96" t="s">
        <v>5</v>
      </c>
      <c r="C10" s="97"/>
      <c r="D10" s="98"/>
      <c r="E10" s="87"/>
      <c r="F10" s="88"/>
      <c r="G10" s="88"/>
      <c r="H10" s="99"/>
      <c r="I10" s="100"/>
      <c r="J10" s="99" t="s">
        <v>7</v>
      </c>
      <c r="K10" s="100"/>
      <c r="L10" s="101">
        <f>IF(E10=0,0,E10-E8+1)</f>
        <v>0</v>
      </c>
      <c r="M10" s="102"/>
      <c r="Q10" s="6"/>
    </row>
    <row r="11" spans="2:45" ht="17.25" customHeight="1" thickBot="1" x14ac:dyDescent="0.5">
      <c r="B11" s="103" t="s">
        <v>10</v>
      </c>
      <c r="C11" s="96" t="s">
        <v>13</v>
      </c>
      <c r="D11" s="98"/>
      <c r="E11" s="87"/>
      <c r="F11" s="88"/>
      <c r="G11" s="88"/>
      <c r="H11" s="8" t="s">
        <v>6</v>
      </c>
      <c r="I11" s="88"/>
      <c r="J11" s="88"/>
      <c r="K11" s="88"/>
      <c r="L11" s="101">
        <f>IF(E11=0,0,I11-E11+1)</f>
        <v>0</v>
      </c>
      <c r="M11" s="102"/>
      <c r="Q11" s="6"/>
    </row>
    <row r="12" spans="2:45" ht="17.25" customHeight="1" x14ac:dyDescent="0.45">
      <c r="B12" s="104"/>
      <c r="C12" s="96" t="s">
        <v>36</v>
      </c>
      <c r="D12" s="98"/>
      <c r="E12" s="87"/>
      <c r="F12" s="88"/>
      <c r="G12" s="88"/>
      <c r="H12" s="8" t="s">
        <v>6</v>
      </c>
      <c r="I12" s="88"/>
      <c r="J12" s="88"/>
      <c r="K12" s="88"/>
      <c r="L12" s="101">
        <f t="shared" ref="L12:L17" si="0">IF(E12=0,0,I12-E12+1)</f>
        <v>0</v>
      </c>
      <c r="M12" s="102"/>
      <c r="P12" s="27" t="s">
        <v>26</v>
      </c>
      <c r="Q12" s="28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3"/>
    </row>
    <row r="13" spans="2:45" ht="17.25" customHeight="1" x14ac:dyDescent="0.45">
      <c r="B13" s="103" t="s">
        <v>17</v>
      </c>
      <c r="C13" s="96" t="s">
        <v>13</v>
      </c>
      <c r="D13" s="98"/>
      <c r="E13" s="87"/>
      <c r="F13" s="88"/>
      <c r="G13" s="88"/>
      <c r="H13" s="8" t="s">
        <v>6</v>
      </c>
      <c r="I13" s="88"/>
      <c r="J13" s="88"/>
      <c r="K13" s="88"/>
      <c r="L13" s="101">
        <f t="shared" si="0"/>
        <v>0</v>
      </c>
      <c r="M13" s="102"/>
      <c r="P13" s="29"/>
      <c r="Q13" s="1" t="s">
        <v>44</v>
      </c>
      <c r="AI13" s="1" t="s">
        <v>60</v>
      </c>
      <c r="AS13" s="24"/>
    </row>
    <row r="14" spans="2:45" ht="17.25" customHeight="1" x14ac:dyDescent="0.45">
      <c r="B14" s="104"/>
      <c r="C14" s="96" t="s">
        <v>36</v>
      </c>
      <c r="D14" s="98"/>
      <c r="E14" s="87"/>
      <c r="F14" s="88"/>
      <c r="G14" s="88"/>
      <c r="H14" s="8" t="s">
        <v>6</v>
      </c>
      <c r="I14" s="88"/>
      <c r="J14" s="88"/>
      <c r="K14" s="88"/>
      <c r="L14" s="101">
        <f t="shared" si="0"/>
        <v>0</v>
      </c>
      <c r="M14" s="102"/>
      <c r="P14" s="29"/>
      <c r="Q14" s="1" t="s">
        <v>40</v>
      </c>
      <c r="AI14" s="1" t="s">
        <v>41</v>
      </c>
      <c r="AS14" s="24"/>
    </row>
    <row r="15" spans="2:45" ht="17.25" customHeight="1" thickBot="1" x14ac:dyDescent="0.5">
      <c r="B15" s="96" t="s">
        <v>11</v>
      </c>
      <c r="C15" s="97"/>
      <c r="D15" s="98"/>
      <c r="E15" s="87"/>
      <c r="F15" s="88"/>
      <c r="G15" s="88"/>
      <c r="H15" s="8" t="s">
        <v>6</v>
      </c>
      <c r="I15" s="88"/>
      <c r="J15" s="88"/>
      <c r="K15" s="88"/>
      <c r="L15" s="101">
        <f t="shared" si="0"/>
        <v>0</v>
      </c>
      <c r="M15" s="102"/>
      <c r="P15" s="30"/>
      <c r="Q15" s="25" t="s">
        <v>42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 t="s">
        <v>43</v>
      </c>
      <c r="AJ15" s="25"/>
      <c r="AK15" s="25"/>
      <c r="AL15" s="25"/>
      <c r="AM15" s="25"/>
      <c r="AN15" s="25"/>
      <c r="AO15" s="25"/>
      <c r="AP15" s="25"/>
      <c r="AQ15" s="25"/>
      <c r="AR15" s="25"/>
      <c r="AS15" s="26"/>
    </row>
    <row r="16" spans="2:45" ht="17.25" customHeight="1" x14ac:dyDescent="0.45">
      <c r="B16" s="96" t="s">
        <v>37</v>
      </c>
      <c r="C16" s="97"/>
      <c r="D16" s="98"/>
      <c r="E16" s="87"/>
      <c r="F16" s="88"/>
      <c r="G16" s="88"/>
      <c r="H16" s="8" t="s">
        <v>6</v>
      </c>
      <c r="I16" s="88"/>
      <c r="J16" s="88"/>
      <c r="K16" s="88"/>
      <c r="L16" s="101">
        <f t="shared" si="0"/>
        <v>0</v>
      </c>
      <c r="M16" s="102"/>
      <c r="Q16" s="6"/>
    </row>
    <row r="17" spans="2:45" ht="17.25" customHeight="1" x14ac:dyDescent="0.45">
      <c r="B17" s="96" t="s">
        <v>12</v>
      </c>
      <c r="C17" s="97"/>
      <c r="D17" s="98"/>
      <c r="E17" s="87"/>
      <c r="F17" s="88"/>
      <c r="G17" s="88"/>
      <c r="H17" s="8" t="s">
        <v>6</v>
      </c>
      <c r="I17" s="88"/>
      <c r="J17" s="88"/>
      <c r="K17" s="88"/>
      <c r="L17" s="101">
        <f t="shared" si="0"/>
        <v>0</v>
      </c>
      <c r="M17" s="102"/>
      <c r="Q17" s="6"/>
    </row>
    <row r="18" spans="2:45" ht="17.25" customHeight="1" x14ac:dyDescent="0.45">
      <c r="B18" s="96"/>
      <c r="C18" s="97"/>
      <c r="D18" s="98"/>
      <c r="E18" s="87"/>
      <c r="F18" s="88"/>
      <c r="G18" s="88"/>
      <c r="H18" s="8"/>
      <c r="I18" s="88"/>
      <c r="J18" s="88"/>
      <c r="K18" s="88"/>
      <c r="L18" s="101"/>
      <c r="M18" s="102"/>
      <c r="Q18" s="6"/>
    </row>
    <row r="19" spans="2:45" ht="36" customHeight="1" x14ac:dyDescent="0.45">
      <c r="B19" s="105" t="s">
        <v>34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Q19" s="6"/>
    </row>
    <row r="21" spans="2:45" s="4" customFormat="1" ht="13.5" customHeight="1" x14ac:dyDescent="0.45">
      <c r="B21" s="115" t="s">
        <v>57</v>
      </c>
      <c r="C21" s="116"/>
      <c r="D21" s="121" t="s">
        <v>3</v>
      </c>
      <c r="E21" s="106" t="s">
        <v>4</v>
      </c>
      <c r="F21" s="107"/>
      <c r="G21" s="107"/>
      <c r="H21" s="107"/>
      <c r="I21" s="107"/>
      <c r="J21" s="107"/>
      <c r="K21" s="107"/>
      <c r="L21" s="108"/>
      <c r="M21" s="121" t="s">
        <v>29</v>
      </c>
      <c r="N21" s="109" t="s">
        <v>58</v>
      </c>
      <c r="O21" s="110"/>
      <c r="P21" s="109" t="s">
        <v>59</v>
      </c>
      <c r="Q21" s="110"/>
      <c r="R21" s="106" t="s">
        <v>19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8"/>
    </row>
    <row r="22" spans="2:45" s="4" customFormat="1" x14ac:dyDescent="0.45">
      <c r="B22" s="117"/>
      <c r="C22" s="118"/>
      <c r="D22" s="122"/>
      <c r="E22" s="127" t="s">
        <v>30</v>
      </c>
      <c r="F22" s="128"/>
      <c r="G22" s="128"/>
      <c r="H22" s="128"/>
      <c r="I22" s="128"/>
      <c r="J22" s="128"/>
      <c r="K22" s="129"/>
      <c r="L22" s="130" t="s">
        <v>2</v>
      </c>
      <c r="M22" s="122"/>
      <c r="N22" s="111"/>
      <c r="O22" s="112"/>
      <c r="P22" s="111"/>
      <c r="Q22" s="112"/>
      <c r="R22" s="124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6"/>
    </row>
    <row r="23" spans="2:45" s="4" customFormat="1" ht="26.25" customHeight="1" x14ac:dyDescent="0.45">
      <c r="B23" s="119"/>
      <c r="C23" s="120"/>
      <c r="D23" s="123"/>
      <c r="E23" s="11" t="s">
        <v>24</v>
      </c>
      <c r="F23" s="12" t="s">
        <v>10</v>
      </c>
      <c r="G23" s="12" t="s">
        <v>21</v>
      </c>
      <c r="H23" s="12" t="s">
        <v>22</v>
      </c>
      <c r="I23" s="12" t="s">
        <v>23</v>
      </c>
      <c r="J23" s="12" t="s">
        <v>14</v>
      </c>
      <c r="K23" s="13" t="s">
        <v>39</v>
      </c>
      <c r="L23" s="131"/>
      <c r="M23" s="123"/>
      <c r="N23" s="113"/>
      <c r="O23" s="114"/>
      <c r="P23" s="113"/>
      <c r="Q23" s="114"/>
      <c r="R23" s="36" t="s">
        <v>52</v>
      </c>
      <c r="S23" s="37" t="s">
        <v>53</v>
      </c>
      <c r="T23" s="37" t="s">
        <v>54</v>
      </c>
      <c r="U23" s="37" t="s">
        <v>48</v>
      </c>
      <c r="V23" s="37" t="s">
        <v>49</v>
      </c>
      <c r="W23" s="37" t="s">
        <v>50</v>
      </c>
      <c r="X23" s="46" t="s">
        <v>51</v>
      </c>
      <c r="Y23" s="48" t="s">
        <v>45</v>
      </c>
      <c r="Z23" s="37" t="s">
        <v>46</v>
      </c>
      <c r="AA23" s="37" t="s">
        <v>47</v>
      </c>
      <c r="AB23" s="37" t="s">
        <v>48</v>
      </c>
      <c r="AC23" s="37" t="s">
        <v>49</v>
      </c>
      <c r="AD23" s="37" t="s">
        <v>50</v>
      </c>
      <c r="AE23" s="49" t="s">
        <v>51</v>
      </c>
      <c r="AF23" s="47" t="s">
        <v>45</v>
      </c>
      <c r="AG23" s="37" t="s">
        <v>46</v>
      </c>
      <c r="AH23" s="37" t="s">
        <v>47</v>
      </c>
      <c r="AI23" s="37" t="s">
        <v>48</v>
      </c>
      <c r="AJ23" s="37" t="s">
        <v>49</v>
      </c>
      <c r="AK23" s="37" t="s">
        <v>50</v>
      </c>
      <c r="AL23" s="46" t="s">
        <v>51</v>
      </c>
      <c r="AM23" s="48" t="s">
        <v>45</v>
      </c>
      <c r="AN23" s="37" t="s">
        <v>46</v>
      </c>
      <c r="AO23" s="37" t="s">
        <v>47</v>
      </c>
      <c r="AP23" s="37" t="s">
        <v>48</v>
      </c>
      <c r="AQ23" s="37" t="s">
        <v>49</v>
      </c>
      <c r="AR23" s="37" t="s">
        <v>50</v>
      </c>
      <c r="AS23" s="38" t="s">
        <v>51</v>
      </c>
    </row>
    <row r="24" spans="2:45" x14ac:dyDescent="0.45">
      <c r="B24" s="39"/>
      <c r="C24" s="39"/>
      <c r="D24" s="31"/>
      <c r="E24" s="32"/>
      <c r="F24" s="33"/>
      <c r="G24" s="33"/>
      <c r="H24" s="33"/>
      <c r="I24" s="33"/>
      <c r="J24" s="33"/>
      <c r="K24" s="34"/>
      <c r="L24" s="3"/>
      <c r="M24" s="3"/>
      <c r="N24" s="132"/>
      <c r="O24" s="133"/>
      <c r="P24" s="134"/>
      <c r="Q24" s="135"/>
      <c r="R24" s="67"/>
      <c r="S24" s="54"/>
      <c r="T24" s="54"/>
      <c r="U24" s="54"/>
      <c r="V24" s="54"/>
      <c r="W24" s="54"/>
      <c r="X24" s="57"/>
      <c r="Y24" s="58"/>
      <c r="Z24" s="54"/>
      <c r="AA24" s="54"/>
      <c r="AB24" s="54"/>
      <c r="AC24" s="54"/>
      <c r="AD24" s="54"/>
      <c r="AE24" s="55"/>
      <c r="AF24" s="56"/>
      <c r="AG24" s="54"/>
      <c r="AH24" s="54"/>
      <c r="AI24" s="54"/>
      <c r="AJ24" s="54"/>
      <c r="AK24" s="54"/>
      <c r="AL24" s="57"/>
      <c r="AM24" s="58"/>
      <c r="AN24" s="54"/>
      <c r="AO24" s="54"/>
      <c r="AP24" s="54"/>
      <c r="AQ24" s="54"/>
      <c r="AR24" s="54"/>
      <c r="AS24" s="59"/>
    </row>
    <row r="25" spans="2:45" x14ac:dyDescent="0.45">
      <c r="B25" s="39"/>
      <c r="C25" s="39"/>
      <c r="D25" s="31"/>
      <c r="E25" s="32"/>
      <c r="F25" s="33"/>
      <c r="G25" s="33"/>
      <c r="H25" s="33"/>
      <c r="I25" s="33"/>
      <c r="J25" s="33"/>
      <c r="K25" s="34"/>
      <c r="L25" s="3"/>
      <c r="M25" s="3"/>
      <c r="N25" s="132"/>
      <c r="O25" s="133"/>
      <c r="P25" s="134"/>
      <c r="Q25" s="135"/>
      <c r="R25" s="60"/>
      <c r="S25" s="61"/>
      <c r="T25" s="62"/>
      <c r="U25" s="62"/>
      <c r="V25" s="62"/>
      <c r="W25" s="62"/>
      <c r="X25" s="63"/>
      <c r="Y25" s="64"/>
      <c r="Z25" s="62"/>
      <c r="AA25" s="62"/>
      <c r="AB25" s="62"/>
      <c r="AC25" s="62"/>
      <c r="AD25" s="62"/>
      <c r="AE25" s="65"/>
      <c r="AF25" s="66"/>
      <c r="AG25" s="62"/>
      <c r="AH25" s="62"/>
      <c r="AI25" s="62"/>
      <c r="AJ25" s="62"/>
      <c r="AK25" s="62"/>
      <c r="AL25" s="63"/>
      <c r="AM25" s="64"/>
      <c r="AN25" s="62"/>
      <c r="AO25" s="62"/>
      <c r="AP25" s="62"/>
      <c r="AQ25" s="62"/>
      <c r="AR25" s="62"/>
      <c r="AS25" s="61"/>
    </row>
    <row r="26" spans="2:45" x14ac:dyDescent="0.45">
      <c r="B26" s="39"/>
      <c r="C26" s="39"/>
      <c r="D26" s="31"/>
      <c r="E26" s="32"/>
      <c r="F26" s="33"/>
      <c r="G26" s="33"/>
      <c r="H26" s="33"/>
      <c r="I26" s="33"/>
      <c r="J26" s="33"/>
      <c r="K26" s="34"/>
      <c r="L26" s="3"/>
      <c r="M26" s="3"/>
      <c r="N26" s="132"/>
      <c r="O26" s="133"/>
      <c r="P26" s="134"/>
      <c r="Q26" s="135"/>
      <c r="R26" s="67"/>
      <c r="S26" s="54"/>
      <c r="T26" s="54"/>
      <c r="U26" s="54"/>
      <c r="V26" s="54"/>
      <c r="W26" s="54"/>
      <c r="X26" s="57"/>
      <c r="Y26" s="58"/>
      <c r="Z26" s="54"/>
      <c r="AA26" s="54"/>
      <c r="AB26" s="54"/>
      <c r="AC26" s="54"/>
      <c r="AD26" s="54"/>
      <c r="AE26" s="55"/>
      <c r="AF26" s="56"/>
      <c r="AG26" s="54"/>
      <c r="AH26" s="54"/>
      <c r="AI26" s="54"/>
      <c r="AJ26" s="54"/>
      <c r="AK26" s="54"/>
      <c r="AL26" s="57"/>
      <c r="AM26" s="58"/>
      <c r="AN26" s="54"/>
      <c r="AO26" s="54"/>
      <c r="AP26" s="54"/>
      <c r="AQ26" s="54"/>
      <c r="AR26" s="54"/>
      <c r="AS26" s="59"/>
    </row>
    <row r="27" spans="2:45" x14ac:dyDescent="0.45">
      <c r="B27" s="39"/>
      <c r="C27" s="39"/>
      <c r="D27" s="31"/>
      <c r="E27" s="32"/>
      <c r="F27" s="33"/>
      <c r="G27" s="33"/>
      <c r="H27" s="33"/>
      <c r="I27" s="33"/>
      <c r="J27" s="33"/>
      <c r="K27" s="34"/>
      <c r="L27" s="3"/>
      <c r="M27" s="3"/>
      <c r="N27" s="132"/>
      <c r="O27" s="133"/>
      <c r="P27" s="134"/>
      <c r="Q27" s="135"/>
      <c r="R27" s="60"/>
      <c r="S27" s="62"/>
      <c r="T27" s="62"/>
      <c r="U27" s="62"/>
      <c r="V27" s="62"/>
      <c r="W27" s="62"/>
      <c r="X27" s="63"/>
      <c r="Y27" s="64"/>
      <c r="Z27" s="62"/>
      <c r="AA27" s="62"/>
      <c r="AB27" s="62"/>
      <c r="AC27" s="62"/>
      <c r="AD27" s="62"/>
      <c r="AE27" s="65"/>
      <c r="AF27" s="66"/>
      <c r="AG27" s="62"/>
      <c r="AH27" s="62"/>
      <c r="AI27" s="62"/>
      <c r="AJ27" s="62"/>
      <c r="AK27" s="62"/>
      <c r="AL27" s="63"/>
      <c r="AM27" s="64"/>
      <c r="AN27" s="62"/>
      <c r="AO27" s="62"/>
      <c r="AP27" s="62"/>
      <c r="AQ27" s="62"/>
      <c r="AR27" s="62"/>
      <c r="AS27" s="61"/>
    </row>
    <row r="28" spans="2:45" x14ac:dyDescent="0.45">
      <c r="B28" s="39"/>
      <c r="C28" s="39"/>
      <c r="D28" s="31"/>
      <c r="E28" s="32"/>
      <c r="F28" s="33"/>
      <c r="G28" s="33"/>
      <c r="H28" s="33"/>
      <c r="I28" s="33"/>
      <c r="J28" s="33"/>
      <c r="K28" s="34"/>
      <c r="L28" s="3"/>
      <c r="M28" s="3"/>
      <c r="N28" s="132"/>
      <c r="O28" s="133"/>
      <c r="P28" s="134"/>
      <c r="Q28" s="135"/>
      <c r="R28" s="67"/>
      <c r="S28" s="54"/>
      <c r="T28" s="54"/>
      <c r="U28" s="54"/>
      <c r="V28" s="54"/>
      <c r="W28" s="54"/>
      <c r="X28" s="57"/>
      <c r="Y28" s="58"/>
      <c r="Z28" s="54"/>
      <c r="AA28" s="54"/>
      <c r="AB28" s="54"/>
      <c r="AC28" s="54"/>
      <c r="AD28" s="54"/>
      <c r="AE28" s="55"/>
      <c r="AF28" s="56"/>
      <c r="AG28" s="54"/>
      <c r="AH28" s="54"/>
      <c r="AI28" s="54"/>
      <c r="AJ28" s="54"/>
      <c r="AK28" s="54"/>
      <c r="AL28" s="57"/>
      <c r="AM28" s="58"/>
      <c r="AN28" s="54"/>
      <c r="AO28" s="54"/>
      <c r="AP28" s="54"/>
      <c r="AQ28" s="54"/>
      <c r="AR28" s="54"/>
      <c r="AS28" s="59"/>
    </row>
    <row r="29" spans="2:45" x14ac:dyDescent="0.45">
      <c r="B29" s="39"/>
      <c r="C29" s="39"/>
      <c r="D29" s="31"/>
      <c r="E29" s="32"/>
      <c r="F29" s="33"/>
      <c r="G29" s="33"/>
      <c r="H29" s="33"/>
      <c r="I29" s="33"/>
      <c r="J29" s="33"/>
      <c r="K29" s="34"/>
      <c r="L29" s="3"/>
      <c r="M29" s="3"/>
      <c r="N29" s="132"/>
      <c r="O29" s="133"/>
      <c r="P29" s="134"/>
      <c r="Q29" s="135"/>
      <c r="R29" s="60"/>
      <c r="S29" s="62"/>
      <c r="T29" s="62"/>
      <c r="U29" s="62"/>
      <c r="V29" s="62"/>
      <c r="W29" s="62"/>
      <c r="X29" s="63"/>
      <c r="Y29" s="64"/>
      <c r="Z29" s="62"/>
      <c r="AA29" s="62"/>
      <c r="AB29" s="62"/>
      <c r="AC29" s="62"/>
      <c r="AD29" s="62"/>
      <c r="AE29" s="65"/>
      <c r="AF29" s="66"/>
      <c r="AG29" s="62"/>
      <c r="AH29" s="62"/>
      <c r="AI29" s="62"/>
      <c r="AJ29" s="62"/>
      <c r="AK29" s="62"/>
      <c r="AL29" s="63"/>
      <c r="AM29" s="64"/>
      <c r="AN29" s="62"/>
      <c r="AO29" s="62"/>
      <c r="AP29" s="62"/>
      <c r="AQ29" s="62"/>
      <c r="AR29" s="62"/>
      <c r="AS29" s="61"/>
    </row>
    <row r="30" spans="2:45" x14ac:dyDescent="0.45">
      <c r="B30" s="39"/>
      <c r="C30" s="39"/>
      <c r="D30" s="31"/>
      <c r="E30" s="32"/>
      <c r="F30" s="33"/>
      <c r="G30" s="33"/>
      <c r="H30" s="33"/>
      <c r="I30" s="33"/>
      <c r="J30" s="33"/>
      <c r="K30" s="34"/>
      <c r="L30" s="3"/>
      <c r="M30" s="3"/>
      <c r="N30" s="132"/>
      <c r="O30" s="133"/>
      <c r="P30" s="134"/>
      <c r="Q30" s="135"/>
      <c r="R30" s="67"/>
      <c r="S30" s="54"/>
      <c r="T30" s="54"/>
      <c r="U30" s="54"/>
      <c r="V30" s="54"/>
      <c r="W30" s="54"/>
      <c r="X30" s="57"/>
      <c r="Y30" s="58"/>
      <c r="Z30" s="54"/>
      <c r="AA30" s="54"/>
      <c r="AB30" s="54"/>
      <c r="AC30" s="54"/>
      <c r="AD30" s="54"/>
      <c r="AE30" s="55"/>
      <c r="AF30" s="56"/>
      <c r="AG30" s="54"/>
      <c r="AH30" s="54"/>
      <c r="AI30" s="54"/>
      <c r="AJ30" s="54"/>
      <c r="AK30" s="54"/>
      <c r="AL30" s="57"/>
      <c r="AM30" s="58"/>
      <c r="AN30" s="54"/>
      <c r="AO30" s="54"/>
      <c r="AP30" s="54"/>
      <c r="AQ30" s="54"/>
      <c r="AR30" s="54"/>
      <c r="AS30" s="59"/>
    </row>
    <row r="31" spans="2:45" x14ac:dyDescent="0.45">
      <c r="B31" s="39"/>
      <c r="C31" s="39"/>
      <c r="D31" s="31"/>
      <c r="E31" s="32"/>
      <c r="F31" s="33"/>
      <c r="G31" s="33"/>
      <c r="H31" s="33"/>
      <c r="I31" s="33"/>
      <c r="J31" s="33"/>
      <c r="K31" s="34"/>
      <c r="L31" s="3"/>
      <c r="M31" s="3"/>
      <c r="N31" s="132"/>
      <c r="O31" s="133"/>
      <c r="P31" s="134"/>
      <c r="Q31" s="135"/>
      <c r="R31" s="60"/>
      <c r="S31" s="62"/>
      <c r="T31" s="62"/>
      <c r="U31" s="62"/>
      <c r="V31" s="62"/>
      <c r="W31" s="62"/>
      <c r="X31" s="63"/>
      <c r="Y31" s="64"/>
      <c r="Z31" s="62"/>
      <c r="AA31" s="62"/>
      <c r="AB31" s="62"/>
      <c r="AC31" s="62"/>
      <c r="AD31" s="62"/>
      <c r="AE31" s="65"/>
      <c r="AF31" s="66"/>
      <c r="AG31" s="62"/>
      <c r="AH31" s="62"/>
      <c r="AI31" s="62"/>
      <c r="AJ31" s="62"/>
      <c r="AK31" s="62"/>
      <c r="AL31" s="63"/>
      <c r="AM31" s="64"/>
      <c r="AN31" s="62"/>
      <c r="AO31" s="62"/>
      <c r="AP31" s="62"/>
      <c r="AQ31" s="62"/>
      <c r="AR31" s="62"/>
      <c r="AS31" s="61"/>
    </row>
    <row r="32" spans="2:45" x14ac:dyDescent="0.45">
      <c r="B32" s="39"/>
      <c r="C32" s="39"/>
      <c r="D32" s="31"/>
      <c r="E32" s="32"/>
      <c r="F32" s="33"/>
      <c r="G32" s="33"/>
      <c r="H32" s="33"/>
      <c r="I32" s="33"/>
      <c r="J32" s="33"/>
      <c r="K32" s="34"/>
      <c r="L32" s="3"/>
      <c r="M32" s="3"/>
      <c r="N32" s="132"/>
      <c r="O32" s="133"/>
      <c r="P32" s="134"/>
      <c r="Q32" s="135"/>
      <c r="R32" s="67"/>
      <c r="S32" s="54"/>
      <c r="T32" s="54"/>
      <c r="U32" s="54"/>
      <c r="V32" s="54"/>
      <c r="W32" s="54"/>
      <c r="X32" s="57"/>
      <c r="Y32" s="58"/>
      <c r="Z32" s="54"/>
      <c r="AA32" s="54"/>
      <c r="AB32" s="54"/>
      <c r="AC32" s="54"/>
      <c r="AD32" s="54"/>
      <c r="AE32" s="55"/>
      <c r="AF32" s="56"/>
      <c r="AG32" s="54"/>
      <c r="AH32" s="54"/>
      <c r="AI32" s="54"/>
      <c r="AJ32" s="54"/>
      <c r="AK32" s="54"/>
      <c r="AL32" s="57"/>
      <c r="AM32" s="58"/>
      <c r="AN32" s="54"/>
      <c r="AO32" s="54"/>
      <c r="AP32" s="54"/>
      <c r="AQ32" s="54"/>
      <c r="AR32" s="54"/>
      <c r="AS32" s="59"/>
    </row>
    <row r="33" spans="2:45" x14ac:dyDescent="0.45">
      <c r="B33" s="39"/>
      <c r="C33" s="39"/>
      <c r="D33" s="31"/>
      <c r="E33" s="32"/>
      <c r="F33" s="33"/>
      <c r="G33" s="33"/>
      <c r="H33" s="33"/>
      <c r="I33" s="33"/>
      <c r="J33" s="33"/>
      <c r="K33" s="34"/>
      <c r="L33" s="3"/>
      <c r="M33" s="3"/>
      <c r="N33" s="132"/>
      <c r="O33" s="133"/>
      <c r="P33" s="134"/>
      <c r="Q33" s="135"/>
      <c r="R33" s="60"/>
      <c r="S33" s="62"/>
      <c r="T33" s="62"/>
      <c r="U33" s="62"/>
      <c r="V33" s="62"/>
      <c r="W33" s="62"/>
      <c r="X33" s="63"/>
      <c r="Y33" s="64"/>
      <c r="Z33" s="62"/>
      <c r="AA33" s="62"/>
      <c r="AB33" s="62"/>
      <c r="AC33" s="62"/>
      <c r="AD33" s="62"/>
      <c r="AE33" s="65"/>
      <c r="AF33" s="66"/>
      <c r="AG33" s="62"/>
      <c r="AH33" s="62"/>
      <c r="AI33" s="62"/>
      <c r="AJ33" s="62"/>
      <c r="AK33" s="62"/>
      <c r="AL33" s="63"/>
      <c r="AM33" s="64"/>
      <c r="AN33" s="61"/>
      <c r="AO33" s="62"/>
      <c r="AP33" s="62"/>
      <c r="AQ33" s="62"/>
      <c r="AR33" s="62"/>
      <c r="AS33" s="61"/>
    </row>
    <row r="34" spans="2:45" x14ac:dyDescent="0.45">
      <c r="B34" s="39"/>
      <c r="C34" s="39"/>
      <c r="D34" s="31"/>
      <c r="E34" s="32"/>
      <c r="F34" s="33"/>
      <c r="G34" s="33"/>
      <c r="H34" s="33"/>
      <c r="I34" s="33"/>
      <c r="J34" s="33"/>
      <c r="K34" s="34"/>
      <c r="L34" s="3"/>
      <c r="M34" s="3"/>
      <c r="N34" s="132"/>
      <c r="O34" s="133"/>
      <c r="P34" s="134"/>
      <c r="Q34" s="135"/>
      <c r="R34" s="67"/>
      <c r="S34" s="54"/>
      <c r="T34" s="54"/>
      <c r="U34" s="54"/>
      <c r="V34" s="54"/>
      <c r="W34" s="54"/>
      <c r="X34" s="57"/>
      <c r="Y34" s="58"/>
      <c r="Z34" s="54"/>
      <c r="AA34" s="54"/>
      <c r="AB34" s="54"/>
      <c r="AC34" s="54"/>
      <c r="AD34" s="54"/>
      <c r="AE34" s="55"/>
      <c r="AF34" s="56"/>
      <c r="AG34" s="54"/>
      <c r="AH34" s="54"/>
      <c r="AI34" s="54"/>
      <c r="AJ34" s="54"/>
      <c r="AK34" s="54"/>
      <c r="AL34" s="57"/>
      <c r="AM34" s="58"/>
      <c r="AN34" s="54"/>
      <c r="AO34" s="54"/>
      <c r="AP34" s="54"/>
      <c r="AQ34" s="54"/>
      <c r="AR34" s="54"/>
      <c r="AS34" s="59"/>
    </row>
    <row r="35" spans="2:45" ht="13.8" thickBot="1" x14ac:dyDescent="0.5">
      <c r="B35" s="40"/>
      <c r="C35" s="40"/>
      <c r="D35" s="41"/>
      <c r="E35" s="42"/>
      <c r="F35" s="43"/>
      <c r="G35" s="43"/>
      <c r="H35" s="43"/>
      <c r="I35" s="43"/>
      <c r="J35" s="43"/>
      <c r="K35" s="44"/>
      <c r="L35" s="45"/>
      <c r="M35" s="3"/>
      <c r="N35" s="132"/>
      <c r="O35" s="133"/>
      <c r="P35" s="115"/>
      <c r="Q35" s="116"/>
      <c r="R35" s="68"/>
      <c r="S35" s="69"/>
      <c r="T35" s="69"/>
      <c r="U35" s="69"/>
      <c r="V35" s="69"/>
      <c r="W35" s="69"/>
      <c r="X35" s="70"/>
      <c r="Y35" s="71"/>
      <c r="Z35" s="69"/>
      <c r="AA35" s="69"/>
      <c r="AB35" s="69"/>
      <c r="AC35" s="69"/>
      <c r="AD35" s="69"/>
      <c r="AE35" s="72"/>
      <c r="AF35" s="79"/>
      <c r="AG35" s="69"/>
      <c r="AH35" s="69"/>
      <c r="AI35" s="69"/>
      <c r="AJ35" s="69"/>
      <c r="AK35" s="69"/>
      <c r="AL35" s="70"/>
      <c r="AM35" s="71"/>
      <c r="AN35" s="69"/>
      <c r="AO35" s="69"/>
      <c r="AP35" s="69"/>
      <c r="AQ35" s="69"/>
      <c r="AR35" s="69"/>
      <c r="AS35" s="80"/>
    </row>
    <row r="36" spans="2:45" ht="18.75" customHeight="1" thickTop="1" x14ac:dyDescent="0.45">
      <c r="B36" s="7" t="s">
        <v>31</v>
      </c>
      <c r="C36" s="7"/>
      <c r="D36" s="7"/>
      <c r="E36" s="14"/>
      <c r="F36" s="15"/>
      <c r="G36" s="15"/>
      <c r="H36" s="15"/>
      <c r="I36" s="15"/>
      <c r="J36" s="15"/>
      <c r="K36" s="16"/>
      <c r="L36" s="7"/>
      <c r="M36" s="7"/>
      <c r="N36" s="136"/>
      <c r="O36" s="137"/>
      <c r="P36" s="138"/>
      <c r="Q36" s="139"/>
      <c r="R36" s="140"/>
      <c r="S36" s="141"/>
      <c r="T36" s="141"/>
      <c r="U36" s="141"/>
      <c r="V36" s="141"/>
      <c r="W36" s="141"/>
      <c r="X36" s="21"/>
      <c r="Y36" s="21"/>
      <c r="Z36" s="21"/>
      <c r="AA36" s="21"/>
      <c r="AB36" s="21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9"/>
    </row>
    <row r="37" spans="2:45" x14ac:dyDescent="0.45">
      <c r="B37" s="10" t="s">
        <v>15</v>
      </c>
    </row>
  </sheetData>
  <mergeCells count="84">
    <mergeCell ref="R36:W36"/>
    <mergeCell ref="N33:O33"/>
    <mergeCell ref="P33:Q33"/>
    <mergeCell ref="N34:O34"/>
    <mergeCell ref="P34:Q34"/>
    <mergeCell ref="N35:O35"/>
    <mergeCell ref="P35:Q35"/>
    <mergeCell ref="N31:O31"/>
    <mergeCell ref="P31:Q31"/>
    <mergeCell ref="N32:O32"/>
    <mergeCell ref="P32:Q32"/>
    <mergeCell ref="N36:O36"/>
    <mergeCell ref="P36:Q36"/>
    <mergeCell ref="N28:O28"/>
    <mergeCell ref="P28:Q28"/>
    <mergeCell ref="N29:O29"/>
    <mergeCell ref="P29:Q29"/>
    <mergeCell ref="N30:O30"/>
    <mergeCell ref="P30:Q30"/>
    <mergeCell ref="N25:O25"/>
    <mergeCell ref="P25:Q25"/>
    <mergeCell ref="N26:O26"/>
    <mergeCell ref="P26:Q26"/>
    <mergeCell ref="N27:O27"/>
    <mergeCell ref="P27:Q27"/>
    <mergeCell ref="R21:AS22"/>
    <mergeCell ref="E22:K22"/>
    <mergeCell ref="L22:L23"/>
    <mergeCell ref="M21:M23"/>
    <mergeCell ref="N24:O24"/>
    <mergeCell ref="P24:Q24"/>
    <mergeCell ref="E21:L21"/>
    <mergeCell ref="N21:O23"/>
    <mergeCell ref="P21:Q23"/>
    <mergeCell ref="B21:C23"/>
    <mergeCell ref="D21:D23"/>
    <mergeCell ref="B18:D18"/>
    <mergeCell ref="E18:G18"/>
    <mergeCell ref="I18:K18"/>
    <mergeCell ref="L18:M18"/>
    <mergeCell ref="B19:M19"/>
    <mergeCell ref="L16:M16"/>
    <mergeCell ref="B17:D17"/>
    <mergeCell ref="E17:G17"/>
    <mergeCell ref="I17:K17"/>
    <mergeCell ref="L17:M17"/>
    <mergeCell ref="B16:D16"/>
    <mergeCell ref="E16:G16"/>
    <mergeCell ref="I16:K16"/>
    <mergeCell ref="I14:K14"/>
    <mergeCell ref="L14:M14"/>
    <mergeCell ref="B15:D15"/>
    <mergeCell ref="E15:G15"/>
    <mergeCell ref="I15:K15"/>
    <mergeCell ref="L15:M15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B10:D10"/>
    <mergeCell ref="E10:G10"/>
    <mergeCell ref="H10:I10"/>
    <mergeCell ref="J10:K10"/>
    <mergeCell ref="L10:M10"/>
    <mergeCell ref="B3:AR3"/>
    <mergeCell ref="C5:L5"/>
    <mergeCell ref="C6:L6"/>
    <mergeCell ref="B8:C9"/>
    <mergeCell ref="E8:G8"/>
    <mergeCell ref="H8:I9"/>
    <mergeCell ref="J8:K9"/>
    <mergeCell ref="E9:G9"/>
  </mergeCells>
  <phoneticPr fontId="1"/>
  <pageMargins left="0.41" right="0.22" top="0.47" bottom="0.28999999999999998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B37"/>
  <sheetViews>
    <sheetView zoomScale="85" zoomScaleNormal="85" workbookViewId="0">
      <selection activeCell="C5" sqref="C5:L5"/>
    </sheetView>
  </sheetViews>
  <sheetFormatPr defaultColWidth="9" defaultRowHeight="13.2" x14ac:dyDescent="0.45"/>
  <cols>
    <col min="1" max="1" width="9" style="1"/>
    <col min="2" max="2" width="9.5" style="1" customWidth="1"/>
    <col min="3" max="3" width="10.59765625" style="1" bestFit="1" customWidth="1"/>
    <col min="4" max="13" width="6.59765625" style="1" customWidth="1"/>
    <col min="14" max="17" width="3.69921875" style="1" customWidth="1"/>
    <col min="18" max="56" width="2.19921875" style="1" customWidth="1"/>
    <col min="57" max="16384" width="9" style="1"/>
  </cols>
  <sheetData>
    <row r="2" spans="2:45" ht="19.2" x14ac:dyDescent="0.45">
      <c r="B2" s="35" t="s">
        <v>27</v>
      </c>
      <c r="M2" s="9"/>
      <c r="AR2" s="20" t="s">
        <v>33</v>
      </c>
    </row>
    <row r="3" spans="2:45" ht="24" customHeight="1" x14ac:dyDescent="0.45">
      <c r="B3" s="82" t="s">
        <v>32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</row>
    <row r="5" spans="2:45" ht="17.25" customHeight="1" x14ac:dyDescent="0.45">
      <c r="B5" s="2" t="s">
        <v>0</v>
      </c>
      <c r="C5" s="142" t="s">
        <v>61</v>
      </c>
      <c r="D5" s="143"/>
      <c r="E5" s="143"/>
      <c r="F5" s="143"/>
      <c r="G5" s="143"/>
      <c r="H5" s="143"/>
      <c r="I5" s="143"/>
      <c r="J5" s="143"/>
      <c r="K5" s="143"/>
      <c r="L5" s="144"/>
      <c r="Q5" s="6"/>
    </row>
    <row r="6" spans="2:45" ht="17.25" customHeight="1" x14ac:dyDescent="0.45">
      <c r="B6" s="2" t="s">
        <v>1</v>
      </c>
      <c r="C6" s="142" t="s">
        <v>38</v>
      </c>
      <c r="D6" s="143"/>
      <c r="E6" s="143"/>
      <c r="F6" s="143"/>
      <c r="G6" s="143"/>
      <c r="H6" s="143"/>
      <c r="I6" s="143"/>
      <c r="J6" s="143"/>
      <c r="K6" s="143"/>
      <c r="L6" s="144"/>
      <c r="Q6" s="6"/>
    </row>
    <row r="7" spans="2:45" x14ac:dyDescent="0.45">
      <c r="C7" s="5"/>
      <c r="E7" s="5"/>
      <c r="F7" s="5"/>
      <c r="K7" s="6"/>
      <c r="Q7" s="6"/>
    </row>
    <row r="8" spans="2:45" ht="17.25" customHeight="1" x14ac:dyDescent="0.45">
      <c r="B8" s="86" t="s">
        <v>35</v>
      </c>
      <c r="C8" s="86"/>
      <c r="D8" s="17" t="s">
        <v>8</v>
      </c>
      <c r="E8" s="146">
        <v>46153</v>
      </c>
      <c r="F8" s="145"/>
      <c r="G8" s="147"/>
      <c r="H8" s="90" t="s">
        <v>16</v>
      </c>
      <c r="I8" s="91"/>
      <c r="J8" s="93">
        <f>E9-E8+1</f>
        <v>313</v>
      </c>
      <c r="K8" s="94"/>
      <c r="M8" s="6"/>
      <c r="Q8" s="6"/>
    </row>
    <row r="9" spans="2:45" ht="17.25" customHeight="1" x14ac:dyDescent="0.45">
      <c r="B9" s="86"/>
      <c r="C9" s="86"/>
      <c r="D9" s="17" t="s">
        <v>9</v>
      </c>
      <c r="E9" s="146">
        <v>46465</v>
      </c>
      <c r="F9" s="145"/>
      <c r="G9" s="147"/>
      <c r="H9" s="92"/>
      <c r="I9" s="92"/>
      <c r="J9" s="95"/>
      <c r="K9" s="95"/>
      <c r="Q9" s="6"/>
    </row>
    <row r="10" spans="2:45" ht="17.25" customHeight="1" x14ac:dyDescent="0.45">
      <c r="B10" s="96" t="s">
        <v>5</v>
      </c>
      <c r="C10" s="97"/>
      <c r="D10" s="98"/>
      <c r="E10" s="146">
        <v>46167</v>
      </c>
      <c r="F10" s="145"/>
      <c r="G10" s="145"/>
      <c r="H10" s="99"/>
      <c r="I10" s="100"/>
      <c r="J10" s="99" t="s">
        <v>7</v>
      </c>
      <c r="K10" s="100"/>
      <c r="L10" s="101">
        <f>IF(E10=0,0,E10-E8)</f>
        <v>14</v>
      </c>
      <c r="M10" s="102"/>
      <c r="Q10" s="6"/>
    </row>
    <row r="11" spans="2:45" ht="17.25" customHeight="1" thickBot="1" x14ac:dyDescent="0.5">
      <c r="B11" s="103" t="s">
        <v>10</v>
      </c>
      <c r="C11" s="96" t="s">
        <v>13</v>
      </c>
      <c r="D11" s="98"/>
      <c r="E11" s="146">
        <v>46247</v>
      </c>
      <c r="F11" s="145"/>
      <c r="G11" s="145"/>
      <c r="H11" s="8" t="s">
        <v>6</v>
      </c>
      <c r="I11" s="145">
        <v>46249</v>
      </c>
      <c r="J11" s="145"/>
      <c r="K11" s="145"/>
      <c r="L11" s="101">
        <f>IF(E11=0,0,I11-E11+1)</f>
        <v>3</v>
      </c>
      <c r="M11" s="102"/>
      <c r="Q11" s="6"/>
    </row>
    <row r="12" spans="2:45" ht="17.25" customHeight="1" x14ac:dyDescent="0.45">
      <c r="B12" s="104"/>
      <c r="C12" s="96" t="s">
        <v>36</v>
      </c>
      <c r="D12" s="98"/>
      <c r="E12" s="146">
        <v>45882</v>
      </c>
      <c r="F12" s="145"/>
      <c r="G12" s="145"/>
      <c r="H12" s="8" t="s">
        <v>6</v>
      </c>
      <c r="I12" s="145">
        <v>45884</v>
      </c>
      <c r="J12" s="145"/>
      <c r="K12" s="145"/>
      <c r="L12" s="101">
        <f t="shared" ref="L12:L17" si="0">IF(E12=0,0,I12-E12+1)</f>
        <v>3</v>
      </c>
      <c r="M12" s="102"/>
      <c r="P12" s="27" t="s">
        <v>26</v>
      </c>
      <c r="Q12" s="28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3"/>
    </row>
    <row r="13" spans="2:45" ht="17.25" customHeight="1" x14ac:dyDescent="0.45">
      <c r="B13" s="103" t="s">
        <v>17</v>
      </c>
      <c r="C13" s="96" t="s">
        <v>13</v>
      </c>
      <c r="D13" s="98"/>
      <c r="E13" s="146">
        <v>46020</v>
      </c>
      <c r="F13" s="145"/>
      <c r="G13" s="145"/>
      <c r="H13" s="8" t="s">
        <v>6</v>
      </c>
      <c r="I13" s="145">
        <v>46025</v>
      </c>
      <c r="J13" s="145"/>
      <c r="K13" s="145"/>
      <c r="L13" s="101">
        <f t="shared" si="0"/>
        <v>6</v>
      </c>
      <c r="M13" s="102"/>
      <c r="P13" s="29"/>
      <c r="Q13" s="1" t="s">
        <v>44</v>
      </c>
      <c r="AI13" s="1" t="s">
        <v>60</v>
      </c>
      <c r="AS13" s="24"/>
    </row>
    <row r="14" spans="2:45" ht="17.25" customHeight="1" x14ac:dyDescent="0.45">
      <c r="B14" s="104"/>
      <c r="C14" s="96" t="s">
        <v>36</v>
      </c>
      <c r="D14" s="98"/>
      <c r="E14" s="146">
        <v>46020</v>
      </c>
      <c r="F14" s="145"/>
      <c r="G14" s="145"/>
      <c r="H14" s="8" t="s">
        <v>6</v>
      </c>
      <c r="I14" s="145">
        <v>46025</v>
      </c>
      <c r="J14" s="145"/>
      <c r="K14" s="145"/>
      <c r="L14" s="101">
        <f t="shared" si="0"/>
        <v>6</v>
      </c>
      <c r="M14" s="102"/>
      <c r="P14" s="29"/>
      <c r="Q14" s="1" t="s">
        <v>40</v>
      </c>
      <c r="AI14" s="1" t="s">
        <v>41</v>
      </c>
      <c r="AS14" s="24"/>
    </row>
    <row r="15" spans="2:45" ht="17.25" customHeight="1" thickBot="1" x14ac:dyDescent="0.5">
      <c r="B15" s="96" t="s">
        <v>11</v>
      </c>
      <c r="C15" s="97"/>
      <c r="D15" s="98"/>
      <c r="E15" s="146"/>
      <c r="F15" s="145"/>
      <c r="G15" s="145"/>
      <c r="H15" s="8" t="s">
        <v>6</v>
      </c>
      <c r="I15" s="145"/>
      <c r="J15" s="145"/>
      <c r="K15" s="145"/>
      <c r="L15" s="101">
        <f t="shared" si="0"/>
        <v>0</v>
      </c>
      <c r="M15" s="102"/>
      <c r="P15" s="30"/>
      <c r="Q15" s="25" t="s">
        <v>42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 t="s">
        <v>43</v>
      </c>
      <c r="AJ15" s="25"/>
      <c r="AK15" s="25"/>
      <c r="AL15" s="25"/>
      <c r="AM15" s="25"/>
      <c r="AN15" s="25"/>
      <c r="AO15" s="25"/>
      <c r="AP15" s="25"/>
      <c r="AQ15" s="25"/>
      <c r="AR15" s="25"/>
      <c r="AS15" s="26"/>
    </row>
    <row r="16" spans="2:45" ht="17.25" customHeight="1" x14ac:dyDescent="0.45">
      <c r="B16" s="96" t="s">
        <v>37</v>
      </c>
      <c r="C16" s="97"/>
      <c r="D16" s="98"/>
      <c r="E16" s="146"/>
      <c r="F16" s="145"/>
      <c r="G16" s="145"/>
      <c r="H16" s="8" t="s">
        <v>6</v>
      </c>
      <c r="I16" s="145"/>
      <c r="J16" s="145"/>
      <c r="K16" s="145"/>
      <c r="L16" s="101">
        <f t="shared" si="0"/>
        <v>0</v>
      </c>
      <c r="M16" s="102"/>
      <c r="Q16" s="6"/>
    </row>
    <row r="17" spans="2:54" ht="17.25" customHeight="1" x14ac:dyDescent="0.45">
      <c r="B17" s="96" t="s">
        <v>12</v>
      </c>
      <c r="C17" s="97"/>
      <c r="D17" s="98"/>
      <c r="E17" s="146"/>
      <c r="F17" s="145"/>
      <c r="G17" s="145"/>
      <c r="H17" s="8" t="s">
        <v>6</v>
      </c>
      <c r="I17" s="145"/>
      <c r="J17" s="145"/>
      <c r="K17" s="145"/>
      <c r="L17" s="101">
        <f t="shared" si="0"/>
        <v>0</v>
      </c>
      <c r="M17" s="102"/>
      <c r="Q17" s="6"/>
    </row>
    <row r="18" spans="2:54" ht="17.25" customHeight="1" x14ac:dyDescent="0.45">
      <c r="B18" s="96"/>
      <c r="C18" s="97"/>
      <c r="D18" s="98"/>
      <c r="E18" s="146"/>
      <c r="F18" s="145"/>
      <c r="G18" s="145"/>
      <c r="H18" s="8"/>
      <c r="I18" s="145"/>
      <c r="J18" s="145"/>
      <c r="K18" s="145"/>
      <c r="L18" s="101"/>
      <c r="M18" s="102"/>
      <c r="Q18" s="6"/>
    </row>
    <row r="19" spans="2:54" ht="36" customHeight="1" x14ac:dyDescent="0.45">
      <c r="B19" s="105" t="s">
        <v>34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Q19" s="6"/>
    </row>
    <row r="21" spans="2:54" s="4" customFormat="1" ht="13.5" customHeight="1" x14ac:dyDescent="0.45">
      <c r="B21" s="115" t="s">
        <v>57</v>
      </c>
      <c r="C21" s="116"/>
      <c r="D21" s="121" t="s">
        <v>3</v>
      </c>
      <c r="E21" s="106" t="s">
        <v>4</v>
      </c>
      <c r="F21" s="107"/>
      <c r="G21" s="107"/>
      <c r="H21" s="107"/>
      <c r="I21" s="107"/>
      <c r="J21" s="107"/>
      <c r="K21" s="107"/>
      <c r="L21" s="108"/>
      <c r="M21" s="121" t="s">
        <v>29</v>
      </c>
      <c r="N21" s="109" t="s">
        <v>58</v>
      </c>
      <c r="O21" s="110"/>
      <c r="P21" s="109" t="s">
        <v>59</v>
      </c>
      <c r="Q21" s="110"/>
      <c r="R21" s="106" t="s">
        <v>19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8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2:54" s="4" customFormat="1" x14ac:dyDescent="0.45">
      <c r="B22" s="117"/>
      <c r="C22" s="118"/>
      <c r="D22" s="122"/>
      <c r="E22" s="127" t="s">
        <v>30</v>
      </c>
      <c r="F22" s="128"/>
      <c r="G22" s="128"/>
      <c r="H22" s="128"/>
      <c r="I22" s="128"/>
      <c r="J22" s="128"/>
      <c r="K22" s="129"/>
      <c r="L22" s="130" t="s">
        <v>2</v>
      </c>
      <c r="M22" s="122"/>
      <c r="N22" s="111"/>
      <c r="O22" s="112"/>
      <c r="P22" s="111"/>
      <c r="Q22" s="112"/>
      <c r="R22" s="124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6"/>
      <c r="AT22" s="10"/>
      <c r="AU22" s="10"/>
      <c r="AV22" s="10"/>
      <c r="AW22" s="10"/>
      <c r="AX22" s="10"/>
      <c r="AY22" s="10"/>
      <c r="AZ22" s="10"/>
      <c r="BA22" s="10"/>
      <c r="BB22" s="10"/>
    </row>
    <row r="23" spans="2:54" s="4" customFormat="1" ht="26.25" customHeight="1" x14ac:dyDescent="0.45">
      <c r="B23" s="119"/>
      <c r="C23" s="120"/>
      <c r="D23" s="123"/>
      <c r="E23" s="11" t="s">
        <v>24</v>
      </c>
      <c r="F23" s="12" t="s">
        <v>20</v>
      </c>
      <c r="G23" s="12" t="s">
        <v>21</v>
      </c>
      <c r="H23" s="12" t="s">
        <v>22</v>
      </c>
      <c r="I23" s="12" t="s">
        <v>23</v>
      </c>
      <c r="J23" s="12" t="s">
        <v>14</v>
      </c>
      <c r="K23" s="13" t="s">
        <v>39</v>
      </c>
      <c r="L23" s="131"/>
      <c r="M23" s="123"/>
      <c r="N23" s="113"/>
      <c r="O23" s="114"/>
      <c r="P23" s="113"/>
      <c r="Q23" s="114"/>
      <c r="R23" s="36" t="s">
        <v>52</v>
      </c>
      <c r="S23" s="37" t="s">
        <v>53</v>
      </c>
      <c r="T23" s="37" t="s">
        <v>54</v>
      </c>
      <c r="U23" s="37" t="s">
        <v>48</v>
      </c>
      <c r="V23" s="37" t="s">
        <v>49</v>
      </c>
      <c r="W23" s="37" t="s">
        <v>50</v>
      </c>
      <c r="X23" s="46" t="s">
        <v>51</v>
      </c>
      <c r="Y23" s="48" t="s">
        <v>45</v>
      </c>
      <c r="Z23" s="37" t="s">
        <v>46</v>
      </c>
      <c r="AA23" s="37" t="s">
        <v>47</v>
      </c>
      <c r="AB23" s="37" t="s">
        <v>48</v>
      </c>
      <c r="AC23" s="37" t="s">
        <v>49</v>
      </c>
      <c r="AD23" s="37" t="s">
        <v>50</v>
      </c>
      <c r="AE23" s="49" t="s">
        <v>51</v>
      </c>
      <c r="AF23" s="47" t="s">
        <v>45</v>
      </c>
      <c r="AG23" s="37" t="s">
        <v>46</v>
      </c>
      <c r="AH23" s="37" t="s">
        <v>47</v>
      </c>
      <c r="AI23" s="37" t="s">
        <v>48</v>
      </c>
      <c r="AJ23" s="37" t="s">
        <v>49</v>
      </c>
      <c r="AK23" s="37" t="s">
        <v>50</v>
      </c>
      <c r="AL23" s="46" t="s">
        <v>51</v>
      </c>
      <c r="AM23" s="48" t="s">
        <v>45</v>
      </c>
      <c r="AN23" s="37" t="s">
        <v>46</v>
      </c>
      <c r="AO23" s="37" t="s">
        <v>47</v>
      </c>
      <c r="AP23" s="37" t="s">
        <v>48</v>
      </c>
      <c r="AQ23" s="37" t="s">
        <v>49</v>
      </c>
      <c r="AR23" s="37" t="s">
        <v>50</v>
      </c>
      <c r="AS23" s="38" t="s">
        <v>51</v>
      </c>
    </row>
    <row r="24" spans="2:54" ht="18" customHeight="1" x14ac:dyDescent="0.45">
      <c r="B24" s="39">
        <f>E8</f>
        <v>46153</v>
      </c>
      <c r="C24" s="39">
        <f>B24+19-1</f>
        <v>46171</v>
      </c>
      <c r="D24" s="31">
        <f>C24-B24+1</f>
        <v>19</v>
      </c>
      <c r="E24" s="32">
        <f>COUNTIF(AA24:AS24,"×")</f>
        <v>12</v>
      </c>
      <c r="F24" s="33"/>
      <c r="G24" s="33"/>
      <c r="H24" s="33"/>
      <c r="I24" s="33"/>
      <c r="J24" s="33"/>
      <c r="K24" s="34"/>
      <c r="L24" s="3">
        <f>D24-E24-F24-G24-H24-I24-J24-K24</f>
        <v>7</v>
      </c>
      <c r="M24" s="3">
        <f>COUNTIF(AA24:AS24,"〇")</f>
        <v>2</v>
      </c>
      <c r="N24" s="132">
        <f t="shared" ref="N24:N36" si="1">ROUND(M24/L24,3)</f>
        <v>0.28599999999999998</v>
      </c>
      <c r="O24" s="133"/>
      <c r="P24" s="134"/>
      <c r="Q24" s="135"/>
      <c r="R24" s="50"/>
      <c r="S24" s="51"/>
      <c r="T24" s="51"/>
      <c r="U24" s="51"/>
      <c r="V24" s="51"/>
      <c r="W24" s="51"/>
      <c r="X24" s="52"/>
      <c r="Y24" s="53"/>
      <c r="Z24" s="51"/>
      <c r="AA24" s="54" t="s">
        <v>18</v>
      </c>
      <c r="AB24" s="54" t="s">
        <v>18</v>
      </c>
      <c r="AC24" s="54" t="s">
        <v>18</v>
      </c>
      <c r="AD24" s="54" t="s">
        <v>18</v>
      </c>
      <c r="AE24" s="55" t="s">
        <v>18</v>
      </c>
      <c r="AF24" s="56" t="s">
        <v>18</v>
      </c>
      <c r="AG24" s="54" t="s">
        <v>18</v>
      </c>
      <c r="AH24" s="54" t="s">
        <v>18</v>
      </c>
      <c r="AI24" s="54" t="s">
        <v>18</v>
      </c>
      <c r="AJ24" s="54" t="s">
        <v>18</v>
      </c>
      <c r="AK24" s="54" t="s">
        <v>18</v>
      </c>
      <c r="AL24" s="57" t="s">
        <v>18</v>
      </c>
      <c r="AM24" s="58" t="s">
        <v>56</v>
      </c>
      <c r="AN24" s="54" t="s">
        <v>56</v>
      </c>
      <c r="AO24" s="54"/>
      <c r="AP24" s="54"/>
      <c r="AQ24" s="54"/>
      <c r="AR24" s="54"/>
      <c r="AS24" s="59"/>
    </row>
    <row r="25" spans="2:54" ht="18" customHeight="1" x14ac:dyDescent="0.45">
      <c r="B25" s="39">
        <f t="shared" ref="B25:B35" si="2">C24+1</f>
        <v>46172</v>
      </c>
      <c r="C25" s="39">
        <f t="shared" ref="C25:C34" si="3">B25+28-1</f>
        <v>46199</v>
      </c>
      <c r="D25" s="31">
        <f t="shared" ref="D25:D35" si="4">C25-B25+1</f>
        <v>28</v>
      </c>
      <c r="E25" s="32"/>
      <c r="F25" s="33"/>
      <c r="G25" s="33"/>
      <c r="H25" s="33"/>
      <c r="I25" s="33"/>
      <c r="J25" s="33"/>
      <c r="K25" s="34"/>
      <c r="L25" s="3">
        <f t="shared" ref="L25:L35" si="5">D25-E25-F25-G25-H25-I25-J25-K25</f>
        <v>28</v>
      </c>
      <c r="M25" s="3">
        <f>COUNTIF(R25:AS25,"〇")</f>
        <v>8</v>
      </c>
      <c r="N25" s="132">
        <f t="shared" si="1"/>
        <v>0.28599999999999998</v>
      </c>
      <c r="O25" s="133"/>
      <c r="P25" s="134" t="str">
        <f>IF(SUM(AX25:BA25)=4,"〇","")</f>
        <v>〇</v>
      </c>
      <c r="Q25" s="135"/>
      <c r="R25" s="60" t="s">
        <v>56</v>
      </c>
      <c r="S25" s="61" t="s">
        <v>56</v>
      </c>
      <c r="T25" s="62"/>
      <c r="U25" s="62"/>
      <c r="V25" s="62"/>
      <c r="W25" s="62"/>
      <c r="X25" s="63"/>
      <c r="Y25" s="64" t="s">
        <v>56</v>
      </c>
      <c r="Z25" s="62" t="s">
        <v>56</v>
      </c>
      <c r="AA25" s="62"/>
      <c r="AB25" s="62"/>
      <c r="AC25" s="62"/>
      <c r="AD25" s="62"/>
      <c r="AE25" s="65"/>
      <c r="AF25" s="66" t="s">
        <v>56</v>
      </c>
      <c r="AG25" s="62" t="s">
        <v>56</v>
      </c>
      <c r="AH25" s="62"/>
      <c r="AI25" s="62"/>
      <c r="AJ25" s="62"/>
      <c r="AK25" s="62"/>
      <c r="AL25" s="63"/>
      <c r="AM25" s="64" t="s">
        <v>56</v>
      </c>
      <c r="AN25" s="62" t="s">
        <v>56</v>
      </c>
      <c r="AO25" s="62"/>
      <c r="AP25" s="62"/>
      <c r="AQ25" s="62"/>
      <c r="AR25" s="62"/>
      <c r="AS25" s="61"/>
      <c r="AW25" s="78"/>
      <c r="AX25" s="78">
        <f>IF(COUNTIF(R25:X25,"〇")&gt;=2,1,0)</f>
        <v>1</v>
      </c>
      <c r="AY25" s="78">
        <f>IF(COUNTIF(Y25:AE25,"〇")&gt;=2,1,0)</f>
        <v>1</v>
      </c>
      <c r="AZ25" s="78">
        <f>IF(COUNTIF(AF25:AL25,"〇")&gt;=2,1,0)</f>
        <v>1</v>
      </c>
      <c r="BA25" s="78">
        <f>IF(COUNTIF(AM25:AS25,"〇")&gt;=2,1,0)</f>
        <v>1</v>
      </c>
      <c r="BB25" s="78"/>
    </row>
    <row r="26" spans="2:54" ht="18" customHeight="1" x14ac:dyDescent="0.45">
      <c r="B26" s="39">
        <f t="shared" si="2"/>
        <v>46200</v>
      </c>
      <c r="C26" s="39">
        <f t="shared" si="3"/>
        <v>46227</v>
      </c>
      <c r="D26" s="31">
        <f t="shared" si="4"/>
        <v>28</v>
      </c>
      <c r="E26" s="32"/>
      <c r="F26" s="33"/>
      <c r="G26" s="33"/>
      <c r="H26" s="33"/>
      <c r="I26" s="33"/>
      <c r="J26" s="33"/>
      <c r="K26" s="34"/>
      <c r="L26" s="3">
        <f t="shared" si="5"/>
        <v>28</v>
      </c>
      <c r="M26" s="3">
        <f t="shared" ref="M26:M35" si="6">COUNTIF(R26:AS26,"〇")</f>
        <v>8</v>
      </c>
      <c r="N26" s="132">
        <f t="shared" si="1"/>
        <v>0.28599999999999998</v>
      </c>
      <c r="O26" s="133"/>
      <c r="P26" s="134" t="str">
        <f t="shared" ref="P26:P34" si="7">IF(SUM(AX26:BA26)=4,"〇","")</f>
        <v>〇</v>
      </c>
      <c r="Q26" s="135"/>
      <c r="R26" s="67" t="s">
        <v>56</v>
      </c>
      <c r="S26" s="54" t="s">
        <v>56</v>
      </c>
      <c r="T26" s="54"/>
      <c r="U26" s="54"/>
      <c r="V26" s="54"/>
      <c r="W26" s="54"/>
      <c r="X26" s="57"/>
      <c r="Y26" s="58" t="s">
        <v>56</v>
      </c>
      <c r="Z26" s="54" t="s">
        <v>56</v>
      </c>
      <c r="AA26" s="54"/>
      <c r="AB26" s="54"/>
      <c r="AC26" s="54"/>
      <c r="AD26" s="54"/>
      <c r="AE26" s="55"/>
      <c r="AF26" s="56" t="s">
        <v>56</v>
      </c>
      <c r="AG26" s="54" t="s">
        <v>56</v>
      </c>
      <c r="AH26" s="54"/>
      <c r="AI26" s="54"/>
      <c r="AJ26" s="54"/>
      <c r="AK26" s="54"/>
      <c r="AL26" s="57"/>
      <c r="AM26" s="58" t="s">
        <v>56</v>
      </c>
      <c r="AN26" s="54" t="s">
        <v>56</v>
      </c>
      <c r="AO26" s="54"/>
      <c r="AP26" s="54"/>
      <c r="AQ26" s="54"/>
      <c r="AR26" s="54"/>
      <c r="AS26" s="59"/>
      <c r="AW26" s="78"/>
      <c r="AX26" s="78">
        <f t="shared" ref="AX26:AX34" si="8">IF(COUNTIF(R26:X26,"〇")&gt;=2,1,0)</f>
        <v>1</v>
      </c>
      <c r="AY26" s="78">
        <f t="shared" ref="AY26:AY34" si="9">IF(COUNTIF(Y26:AE26,"〇")&gt;=2,1,0)</f>
        <v>1</v>
      </c>
      <c r="AZ26" s="78">
        <f t="shared" ref="AZ26:AZ34" si="10">IF(COUNTIF(AF26:AL26,"〇")&gt;=2,1,0)</f>
        <v>1</v>
      </c>
      <c r="BA26" s="78">
        <f t="shared" ref="BA26:BA34" si="11">IF(COUNTIF(AM26:AS26,"〇")&gt;=2,1,0)</f>
        <v>1</v>
      </c>
      <c r="BB26" s="78"/>
    </row>
    <row r="27" spans="2:54" ht="18" customHeight="1" x14ac:dyDescent="0.45">
      <c r="B27" s="39">
        <f t="shared" si="2"/>
        <v>46228</v>
      </c>
      <c r="C27" s="39">
        <f t="shared" si="3"/>
        <v>46255</v>
      </c>
      <c r="D27" s="31">
        <f t="shared" si="4"/>
        <v>28</v>
      </c>
      <c r="E27" s="32"/>
      <c r="F27" s="33">
        <v>3</v>
      </c>
      <c r="G27" s="33"/>
      <c r="H27" s="33"/>
      <c r="I27" s="33"/>
      <c r="J27" s="33"/>
      <c r="K27" s="34"/>
      <c r="L27" s="3">
        <f t="shared" si="5"/>
        <v>25</v>
      </c>
      <c r="M27" s="3">
        <f t="shared" si="6"/>
        <v>8</v>
      </c>
      <c r="N27" s="132">
        <f t="shared" si="1"/>
        <v>0.32</v>
      </c>
      <c r="O27" s="133"/>
      <c r="P27" s="134" t="str">
        <f t="shared" si="7"/>
        <v>〇</v>
      </c>
      <c r="Q27" s="135"/>
      <c r="R27" s="60" t="s">
        <v>56</v>
      </c>
      <c r="S27" s="62" t="s">
        <v>56</v>
      </c>
      <c r="T27" s="62"/>
      <c r="U27" s="62"/>
      <c r="V27" s="62"/>
      <c r="W27" s="62"/>
      <c r="X27" s="63"/>
      <c r="Y27" s="64"/>
      <c r="Z27" s="62"/>
      <c r="AA27" s="62"/>
      <c r="AB27" s="62" t="s">
        <v>56</v>
      </c>
      <c r="AC27" s="62" t="s">
        <v>56</v>
      </c>
      <c r="AD27" s="62"/>
      <c r="AE27" s="65"/>
      <c r="AF27" s="66" t="s">
        <v>56</v>
      </c>
      <c r="AG27" s="62" t="s">
        <v>56</v>
      </c>
      <c r="AH27" s="62"/>
      <c r="AI27" s="62"/>
      <c r="AJ27" s="62"/>
      <c r="AK27" s="62" t="s">
        <v>18</v>
      </c>
      <c r="AL27" s="63" t="s">
        <v>18</v>
      </c>
      <c r="AM27" s="64" t="s">
        <v>18</v>
      </c>
      <c r="AN27" s="62" t="s">
        <v>56</v>
      </c>
      <c r="AO27" s="62" t="s">
        <v>56</v>
      </c>
      <c r="AP27" s="62"/>
      <c r="AQ27" s="62"/>
      <c r="AR27" s="62"/>
      <c r="AS27" s="61"/>
      <c r="AW27" s="78"/>
      <c r="AX27" s="78">
        <f t="shared" si="8"/>
        <v>1</v>
      </c>
      <c r="AY27" s="78">
        <f t="shared" si="9"/>
        <v>1</v>
      </c>
      <c r="AZ27" s="78">
        <f t="shared" si="10"/>
        <v>1</v>
      </c>
      <c r="BA27" s="78">
        <f t="shared" si="11"/>
        <v>1</v>
      </c>
      <c r="BB27" s="78"/>
    </row>
    <row r="28" spans="2:54" ht="18" customHeight="1" x14ac:dyDescent="0.45">
      <c r="B28" s="39">
        <f t="shared" si="2"/>
        <v>46256</v>
      </c>
      <c r="C28" s="39">
        <f t="shared" si="3"/>
        <v>46283</v>
      </c>
      <c r="D28" s="31">
        <f t="shared" si="4"/>
        <v>28</v>
      </c>
      <c r="E28" s="32"/>
      <c r="F28" s="33"/>
      <c r="G28" s="33"/>
      <c r="H28" s="33"/>
      <c r="I28" s="33"/>
      <c r="J28" s="33"/>
      <c r="K28" s="34"/>
      <c r="L28" s="3">
        <f t="shared" si="5"/>
        <v>28</v>
      </c>
      <c r="M28" s="3">
        <f t="shared" si="6"/>
        <v>8</v>
      </c>
      <c r="N28" s="132">
        <f t="shared" si="1"/>
        <v>0.28599999999999998</v>
      </c>
      <c r="O28" s="133"/>
      <c r="P28" s="134" t="str">
        <f t="shared" si="7"/>
        <v>〇</v>
      </c>
      <c r="Q28" s="135"/>
      <c r="R28" s="67" t="s">
        <v>56</v>
      </c>
      <c r="S28" s="54" t="s">
        <v>56</v>
      </c>
      <c r="T28" s="54"/>
      <c r="U28" s="54"/>
      <c r="V28" s="54"/>
      <c r="W28" s="54"/>
      <c r="X28" s="57"/>
      <c r="Y28" s="58" t="s">
        <v>56</v>
      </c>
      <c r="Z28" s="54" t="s">
        <v>56</v>
      </c>
      <c r="AA28" s="54"/>
      <c r="AB28" s="54"/>
      <c r="AC28" s="54"/>
      <c r="AD28" s="54"/>
      <c r="AE28" s="55"/>
      <c r="AF28" s="56" t="s">
        <v>56</v>
      </c>
      <c r="AG28" s="54" t="s">
        <v>56</v>
      </c>
      <c r="AH28" s="54"/>
      <c r="AI28" s="54"/>
      <c r="AJ28" s="54"/>
      <c r="AK28" s="54"/>
      <c r="AL28" s="57"/>
      <c r="AM28" s="58" t="s">
        <v>56</v>
      </c>
      <c r="AN28" s="54" t="s">
        <v>56</v>
      </c>
      <c r="AO28" s="54"/>
      <c r="AP28" s="54"/>
      <c r="AQ28" s="54"/>
      <c r="AR28" s="54"/>
      <c r="AS28" s="59"/>
      <c r="AW28" s="78"/>
      <c r="AX28" s="78">
        <f t="shared" si="8"/>
        <v>1</v>
      </c>
      <c r="AY28" s="78">
        <f t="shared" si="9"/>
        <v>1</v>
      </c>
      <c r="AZ28" s="78">
        <f t="shared" si="10"/>
        <v>1</v>
      </c>
      <c r="BA28" s="78">
        <f t="shared" si="11"/>
        <v>1</v>
      </c>
      <c r="BB28" s="78"/>
    </row>
    <row r="29" spans="2:54" ht="18" customHeight="1" x14ac:dyDescent="0.45">
      <c r="B29" s="39">
        <f t="shared" si="2"/>
        <v>46284</v>
      </c>
      <c r="C29" s="39">
        <f t="shared" si="3"/>
        <v>46311</v>
      </c>
      <c r="D29" s="31">
        <f t="shared" si="4"/>
        <v>28</v>
      </c>
      <c r="E29" s="32"/>
      <c r="F29" s="33"/>
      <c r="G29" s="33"/>
      <c r="H29" s="33"/>
      <c r="I29" s="33"/>
      <c r="J29" s="33"/>
      <c r="K29" s="34"/>
      <c r="L29" s="3">
        <f t="shared" si="5"/>
        <v>28</v>
      </c>
      <c r="M29" s="3">
        <f t="shared" si="6"/>
        <v>8</v>
      </c>
      <c r="N29" s="132">
        <f t="shared" si="1"/>
        <v>0.28599999999999998</v>
      </c>
      <c r="O29" s="133"/>
      <c r="P29" s="134" t="str">
        <f t="shared" si="7"/>
        <v>〇</v>
      </c>
      <c r="Q29" s="135"/>
      <c r="R29" s="60" t="s">
        <v>56</v>
      </c>
      <c r="S29" s="62" t="s">
        <v>56</v>
      </c>
      <c r="T29" s="62"/>
      <c r="U29" s="62"/>
      <c r="V29" s="62"/>
      <c r="W29" s="62"/>
      <c r="X29" s="63"/>
      <c r="Y29" s="64" t="s">
        <v>56</v>
      </c>
      <c r="Z29" s="62" t="s">
        <v>56</v>
      </c>
      <c r="AA29" s="62"/>
      <c r="AB29" s="62"/>
      <c r="AC29" s="62"/>
      <c r="AD29" s="62"/>
      <c r="AE29" s="65"/>
      <c r="AF29" s="66" t="s">
        <v>56</v>
      </c>
      <c r="AG29" s="62" t="s">
        <v>56</v>
      </c>
      <c r="AH29" s="62"/>
      <c r="AI29" s="62"/>
      <c r="AJ29" s="62"/>
      <c r="AK29" s="62"/>
      <c r="AL29" s="63"/>
      <c r="AM29" s="64" t="s">
        <v>56</v>
      </c>
      <c r="AN29" s="62" t="s">
        <v>56</v>
      </c>
      <c r="AO29" s="62"/>
      <c r="AP29" s="62"/>
      <c r="AQ29" s="62"/>
      <c r="AR29" s="62"/>
      <c r="AS29" s="61"/>
      <c r="AW29" s="78"/>
      <c r="AX29" s="78">
        <f t="shared" si="8"/>
        <v>1</v>
      </c>
      <c r="AY29" s="78">
        <f t="shared" si="9"/>
        <v>1</v>
      </c>
      <c r="AZ29" s="78">
        <f t="shared" si="10"/>
        <v>1</v>
      </c>
      <c r="BA29" s="78">
        <f t="shared" si="11"/>
        <v>1</v>
      </c>
      <c r="BB29" s="78"/>
    </row>
    <row r="30" spans="2:54" ht="18" customHeight="1" x14ac:dyDescent="0.45">
      <c r="B30" s="39">
        <f t="shared" si="2"/>
        <v>46312</v>
      </c>
      <c r="C30" s="39">
        <f t="shared" si="3"/>
        <v>46339</v>
      </c>
      <c r="D30" s="31">
        <f t="shared" si="4"/>
        <v>28</v>
      </c>
      <c r="E30" s="32"/>
      <c r="F30" s="33"/>
      <c r="G30" s="33"/>
      <c r="H30" s="33"/>
      <c r="I30" s="33"/>
      <c r="J30" s="33"/>
      <c r="K30" s="34"/>
      <c r="L30" s="3">
        <f t="shared" si="5"/>
        <v>28</v>
      </c>
      <c r="M30" s="3">
        <f t="shared" si="6"/>
        <v>8</v>
      </c>
      <c r="N30" s="132">
        <f t="shared" si="1"/>
        <v>0.28599999999999998</v>
      </c>
      <c r="O30" s="133"/>
      <c r="P30" s="134" t="str">
        <f t="shared" si="7"/>
        <v>〇</v>
      </c>
      <c r="Q30" s="135"/>
      <c r="R30" s="67" t="s">
        <v>56</v>
      </c>
      <c r="S30" s="54" t="s">
        <v>56</v>
      </c>
      <c r="T30" s="54"/>
      <c r="U30" s="54"/>
      <c r="V30" s="54"/>
      <c r="W30" s="54"/>
      <c r="X30" s="57"/>
      <c r="Y30" s="58" t="s">
        <v>56</v>
      </c>
      <c r="Z30" s="54" t="s">
        <v>56</v>
      </c>
      <c r="AA30" s="54"/>
      <c r="AB30" s="54"/>
      <c r="AC30" s="54"/>
      <c r="AD30" s="54"/>
      <c r="AE30" s="55"/>
      <c r="AF30" s="56" t="s">
        <v>56</v>
      </c>
      <c r="AG30" s="54" t="s">
        <v>56</v>
      </c>
      <c r="AH30" s="54"/>
      <c r="AI30" s="54"/>
      <c r="AJ30" s="54"/>
      <c r="AK30" s="54"/>
      <c r="AL30" s="57"/>
      <c r="AM30" s="58" t="s">
        <v>56</v>
      </c>
      <c r="AN30" s="54" t="s">
        <v>56</v>
      </c>
      <c r="AO30" s="54"/>
      <c r="AP30" s="54"/>
      <c r="AQ30" s="54"/>
      <c r="AR30" s="54"/>
      <c r="AS30" s="59"/>
      <c r="AW30" s="78"/>
      <c r="AX30" s="78">
        <f t="shared" si="8"/>
        <v>1</v>
      </c>
      <c r="AY30" s="78">
        <f t="shared" si="9"/>
        <v>1</v>
      </c>
      <c r="AZ30" s="78">
        <f t="shared" si="10"/>
        <v>1</v>
      </c>
      <c r="BA30" s="78">
        <f t="shared" si="11"/>
        <v>1</v>
      </c>
      <c r="BB30" s="78"/>
    </row>
    <row r="31" spans="2:54" ht="18" customHeight="1" x14ac:dyDescent="0.45">
      <c r="B31" s="39">
        <f t="shared" si="2"/>
        <v>46340</v>
      </c>
      <c r="C31" s="39">
        <f t="shared" si="3"/>
        <v>46367</v>
      </c>
      <c r="D31" s="31">
        <f t="shared" si="4"/>
        <v>28</v>
      </c>
      <c r="E31" s="32"/>
      <c r="F31" s="33"/>
      <c r="G31" s="33"/>
      <c r="H31" s="33"/>
      <c r="I31" s="33"/>
      <c r="J31" s="33"/>
      <c r="K31" s="34"/>
      <c r="L31" s="3">
        <f t="shared" si="5"/>
        <v>28</v>
      </c>
      <c r="M31" s="3">
        <f t="shared" si="6"/>
        <v>8</v>
      </c>
      <c r="N31" s="132">
        <f t="shared" si="1"/>
        <v>0.28599999999999998</v>
      </c>
      <c r="O31" s="133"/>
      <c r="P31" s="134" t="str">
        <f t="shared" si="7"/>
        <v>〇</v>
      </c>
      <c r="Q31" s="135"/>
      <c r="R31" s="60" t="s">
        <v>56</v>
      </c>
      <c r="S31" s="62" t="s">
        <v>56</v>
      </c>
      <c r="T31" s="62"/>
      <c r="U31" s="62"/>
      <c r="V31" s="62"/>
      <c r="W31" s="62"/>
      <c r="X31" s="63"/>
      <c r="Y31" s="64" t="s">
        <v>56</v>
      </c>
      <c r="Z31" s="62" t="s">
        <v>56</v>
      </c>
      <c r="AA31" s="62"/>
      <c r="AB31" s="62"/>
      <c r="AC31" s="62"/>
      <c r="AD31" s="62"/>
      <c r="AE31" s="65"/>
      <c r="AF31" s="66" t="s">
        <v>56</v>
      </c>
      <c r="AG31" s="62" t="s">
        <v>56</v>
      </c>
      <c r="AH31" s="62"/>
      <c r="AI31" s="62"/>
      <c r="AJ31" s="62"/>
      <c r="AK31" s="62"/>
      <c r="AL31" s="63"/>
      <c r="AM31" s="64" t="s">
        <v>56</v>
      </c>
      <c r="AN31" s="62" t="s">
        <v>56</v>
      </c>
      <c r="AO31" s="62"/>
      <c r="AP31" s="62"/>
      <c r="AQ31" s="62"/>
      <c r="AR31" s="62"/>
      <c r="AS31" s="61"/>
      <c r="AW31" s="78"/>
      <c r="AX31" s="78">
        <f t="shared" si="8"/>
        <v>1</v>
      </c>
      <c r="AY31" s="78">
        <f t="shared" si="9"/>
        <v>1</v>
      </c>
      <c r="AZ31" s="78">
        <f t="shared" si="10"/>
        <v>1</v>
      </c>
      <c r="BA31" s="78">
        <f t="shared" si="11"/>
        <v>1</v>
      </c>
      <c r="BB31" s="78"/>
    </row>
    <row r="32" spans="2:54" ht="18" customHeight="1" x14ac:dyDescent="0.45">
      <c r="B32" s="39">
        <f t="shared" si="2"/>
        <v>46368</v>
      </c>
      <c r="C32" s="39">
        <f t="shared" si="3"/>
        <v>46395</v>
      </c>
      <c r="D32" s="31">
        <f t="shared" si="4"/>
        <v>28</v>
      </c>
      <c r="E32" s="32"/>
      <c r="F32" s="33"/>
      <c r="G32" s="33">
        <v>6</v>
      </c>
      <c r="H32" s="33"/>
      <c r="I32" s="33"/>
      <c r="J32" s="33"/>
      <c r="K32" s="34"/>
      <c r="L32" s="3">
        <f t="shared" si="5"/>
        <v>22</v>
      </c>
      <c r="M32" s="3">
        <f t="shared" si="6"/>
        <v>7</v>
      </c>
      <c r="N32" s="132">
        <f t="shared" si="1"/>
        <v>0.318</v>
      </c>
      <c r="O32" s="133"/>
      <c r="P32" s="134" t="str">
        <f t="shared" si="7"/>
        <v/>
      </c>
      <c r="Q32" s="135"/>
      <c r="R32" s="67" t="s">
        <v>56</v>
      </c>
      <c r="S32" s="54" t="s">
        <v>56</v>
      </c>
      <c r="T32" s="54"/>
      <c r="U32" s="54"/>
      <c r="V32" s="54"/>
      <c r="W32" s="54"/>
      <c r="X32" s="57"/>
      <c r="Y32" s="58" t="s">
        <v>56</v>
      </c>
      <c r="Z32" s="54" t="s">
        <v>56</v>
      </c>
      <c r="AA32" s="54"/>
      <c r="AB32" s="54"/>
      <c r="AC32" s="54"/>
      <c r="AD32" s="54"/>
      <c r="AE32" s="55"/>
      <c r="AF32" s="56" t="s">
        <v>56</v>
      </c>
      <c r="AG32" s="54" t="s">
        <v>56</v>
      </c>
      <c r="AH32" s="54"/>
      <c r="AI32" s="54" t="s">
        <v>18</v>
      </c>
      <c r="AJ32" s="54" t="s">
        <v>18</v>
      </c>
      <c r="AK32" s="54" t="s">
        <v>18</v>
      </c>
      <c r="AL32" s="57" t="s">
        <v>55</v>
      </c>
      <c r="AM32" s="58" t="s">
        <v>55</v>
      </c>
      <c r="AN32" s="54" t="s">
        <v>55</v>
      </c>
      <c r="AO32" s="54" t="s">
        <v>56</v>
      </c>
      <c r="AP32" s="54"/>
      <c r="AQ32" s="54"/>
      <c r="AR32" s="54"/>
      <c r="AS32" s="59"/>
      <c r="AW32" s="78"/>
      <c r="AX32" s="78">
        <f t="shared" si="8"/>
        <v>1</v>
      </c>
      <c r="AY32" s="78">
        <f t="shared" si="9"/>
        <v>1</v>
      </c>
      <c r="AZ32" s="78">
        <f t="shared" si="10"/>
        <v>1</v>
      </c>
      <c r="BA32" s="78">
        <f t="shared" si="11"/>
        <v>0</v>
      </c>
      <c r="BB32" s="78"/>
    </row>
    <row r="33" spans="2:54" ht="18" customHeight="1" x14ac:dyDescent="0.45">
      <c r="B33" s="39">
        <f t="shared" si="2"/>
        <v>46396</v>
      </c>
      <c r="C33" s="39">
        <f t="shared" si="3"/>
        <v>46423</v>
      </c>
      <c r="D33" s="31">
        <f t="shared" si="4"/>
        <v>28</v>
      </c>
      <c r="E33" s="32"/>
      <c r="F33" s="33"/>
      <c r="G33" s="33"/>
      <c r="H33" s="33"/>
      <c r="I33" s="33"/>
      <c r="J33" s="33"/>
      <c r="K33" s="34"/>
      <c r="L33" s="3">
        <f t="shared" si="5"/>
        <v>28</v>
      </c>
      <c r="M33" s="3">
        <f t="shared" si="6"/>
        <v>8</v>
      </c>
      <c r="N33" s="132">
        <f t="shared" si="1"/>
        <v>0.28599999999999998</v>
      </c>
      <c r="O33" s="133"/>
      <c r="P33" s="134" t="str">
        <f t="shared" si="7"/>
        <v>〇</v>
      </c>
      <c r="Q33" s="135"/>
      <c r="R33" s="60" t="s">
        <v>56</v>
      </c>
      <c r="S33" s="62" t="s">
        <v>56</v>
      </c>
      <c r="T33" s="62"/>
      <c r="U33" s="62"/>
      <c r="V33" s="62"/>
      <c r="W33" s="62"/>
      <c r="X33" s="63"/>
      <c r="Y33" s="64" t="s">
        <v>56</v>
      </c>
      <c r="Z33" s="62" t="s">
        <v>56</v>
      </c>
      <c r="AA33" s="62"/>
      <c r="AB33" s="62"/>
      <c r="AC33" s="62"/>
      <c r="AD33" s="62"/>
      <c r="AE33" s="65"/>
      <c r="AF33" s="66" t="s">
        <v>56</v>
      </c>
      <c r="AG33" s="62" t="s">
        <v>56</v>
      </c>
      <c r="AH33" s="62"/>
      <c r="AI33" s="62"/>
      <c r="AJ33" s="62"/>
      <c r="AK33" s="62"/>
      <c r="AL33" s="63"/>
      <c r="AM33" s="64" t="s">
        <v>56</v>
      </c>
      <c r="AN33" s="61" t="s">
        <v>56</v>
      </c>
      <c r="AO33" s="62"/>
      <c r="AP33" s="62"/>
      <c r="AQ33" s="62"/>
      <c r="AR33" s="62"/>
      <c r="AS33" s="61"/>
      <c r="AW33" s="78"/>
      <c r="AX33" s="78">
        <f t="shared" si="8"/>
        <v>1</v>
      </c>
      <c r="AY33" s="78">
        <f t="shared" si="9"/>
        <v>1</v>
      </c>
      <c r="AZ33" s="78">
        <f t="shared" si="10"/>
        <v>1</v>
      </c>
      <c r="BA33" s="78">
        <f t="shared" si="11"/>
        <v>1</v>
      </c>
      <c r="BB33" s="78"/>
    </row>
    <row r="34" spans="2:54" ht="18" customHeight="1" x14ac:dyDescent="0.45">
      <c r="B34" s="39">
        <f t="shared" si="2"/>
        <v>46424</v>
      </c>
      <c r="C34" s="39">
        <f t="shared" si="3"/>
        <v>46451</v>
      </c>
      <c r="D34" s="31">
        <f t="shared" si="4"/>
        <v>28</v>
      </c>
      <c r="E34" s="32"/>
      <c r="F34" s="33"/>
      <c r="G34" s="33"/>
      <c r="H34" s="33"/>
      <c r="I34" s="33"/>
      <c r="J34" s="33"/>
      <c r="K34" s="34"/>
      <c r="L34" s="3">
        <f t="shared" si="5"/>
        <v>28</v>
      </c>
      <c r="M34" s="3">
        <f t="shared" si="6"/>
        <v>8</v>
      </c>
      <c r="N34" s="132">
        <f t="shared" si="1"/>
        <v>0.28599999999999998</v>
      </c>
      <c r="O34" s="133"/>
      <c r="P34" s="134" t="str">
        <f t="shared" si="7"/>
        <v>〇</v>
      </c>
      <c r="Q34" s="135"/>
      <c r="R34" s="67" t="s">
        <v>56</v>
      </c>
      <c r="S34" s="54" t="s">
        <v>56</v>
      </c>
      <c r="T34" s="54"/>
      <c r="U34" s="54"/>
      <c r="V34" s="54"/>
      <c r="W34" s="54"/>
      <c r="X34" s="57"/>
      <c r="Y34" s="58" t="s">
        <v>56</v>
      </c>
      <c r="Z34" s="54" t="s">
        <v>56</v>
      </c>
      <c r="AA34" s="54"/>
      <c r="AB34" s="54"/>
      <c r="AC34" s="54"/>
      <c r="AD34" s="54"/>
      <c r="AE34" s="55"/>
      <c r="AF34" s="56" t="s">
        <v>56</v>
      </c>
      <c r="AG34" s="54" t="s">
        <v>56</v>
      </c>
      <c r="AH34" s="54"/>
      <c r="AI34" s="54"/>
      <c r="AJ34" s="54"/>
      <c r="AK34" s="54"/>
      <c r="AL34" s="57"/>
      <c r="AM34" s="58" t="s">
        <v>56</v>
      </c>
      <c r="AN34" s="54" t="s">
        <v>56</v>
      </c>
      <c r="AO34" s="54"/>
      <c r="AP34" s="54"/>
      <c r="AQ34" s="54"/>
      <c r="AR34" s="54"/>
      <c r="AS34" s="59"/>
      <c r="AW34" s="78"/>
      <c r="AX34" s="78">
        <f t="shared" si="8"/>
        <v>1</v>
      </c>
      <c r="AY34" s="78">
        <f t="shared" si="9"/>
        <v>1</v>
      </c>
      <c r="AZ34" s="78">
        <f t="shared" si="10"/>
        <v>1</v>
      </c>
      <c r="BA34" s="78">
        <f t="shared" si="11"/>
        <v>1</v>
      </c>
      <c r="BB34" s="78"/>
    </row>
    <row r="35" spans="2:54" ht="18" customHeight="1" thickBot="1" x14ac:dyDescent="0.5">
      <c r="B35" s="40">
        <f t="shared" si="2"/>
        <v>46452</v>
      </c>
      <c r="C35" s="40">
        <f>E9</f>
        <v>46465</v>
      </c>
      <c r="D35" s="41">
        <f t="shared" si="4"/>
        <v>14</v>
      </c>
      <c r="E35" s="42"/>
      <c r="F35" s="43"/>
      <c r="G35" s="43"/>
      <c r="H35" s="43"/>
      <c r="I35" s="43"/>
      <c r="J35" s="43"/>
      <c r="K35" s="44"/>
      <c r="L35" s="45">
        <f t="shared" si="5"/>
        <v>14</v>
      </c>
      <c r="M35" s="3">
        <f t="shared" si="6"/>
        <v>4</v>
      </c>
      <c r="N35" s="132">
        <f t="shared" si="1"/>
        <v>0.28599999999999998</v>
      </c>
      <c r="O35" s="133"/>
      <c r="P35" s="115"/>
      <c r="Q35" s="116"/>
      <c r="R35" s="68" t="s">
        <v>56</v>
      </c>
      <c r="S35" s="69" t="s">
        <v>56</v>
      </c>
      <c r="T35" s="69"/>
      <c r="U35" s="69"/>
      <c r="V35" s="69"/>
      <c r="W35" s="69"/>
      <c r="X35" s="70"/>
      <c r="Y35" s="71" t="s">
        <v>56</v>
      </c>
      <c r="Z35" s="69" t="s">
        <v>56</v>
      </c>
      <c r="AA35" s="69"/>
      <c r="AB35" s="69"/>
      <c r="AC35" s="69"/>
      <c r="AD35" s="69"/>
      <c r="AE35" s="72"/>
      <c r="AF35" s="73"/>
      <c r="AG35" s="74"/>
      <c r="AH35" s="74"/>
      <c r="AI35" s="74"/>
      <c r="AJ35" s="74"/>
      <c r="AK35" s="74"/>
      <c r="AL35" s="75"/>
      <c r="AM35" s="76"/>
      <c r="AN35" s="74"/>
      <c r="AO35" s="74"/>
      <c r="AP35" s="74"/>
      <c r="AQ35" s="74"/>
      <c r="AR35" s="74"/>
      <c r="AS35" s="77"/>
      <c r="AW35" s="78"/>
      <c r="AX35" s="78"/>
      <c r="AY35" s="78"/>
      <c r="AZ35" s="78"/>
      <c r="BA35" s="78"/>
      <c r="BB35" s="78"/>
    </row>
    <row r="36" spans="2:54" ht="18" customHeight="1" thickTop="1" x14ac:dyDescent="0.45">
      <c r="B36" s="7" t="s">
        <v>31</v>
      </c>
      <c r="C36" s="7"/>
      <c r="D36" s="7">
        <f>SUM(D24:D35)</f>
        <v>313</v>
      </c>
      <c r="E36" s="14">
        <f t="shared" ref="E36:K36" si="12">SUM(E24:E34)</f>
        <v>12</v>
      </c>
      <c r="F36" s="15">
        <f t="shared" si="12"/>
        <v>3</v>
      </c>
      <c r="G36" s="15">
        <f t="shared" si="12"/>
        <v>6</v>
      </c>
      <c r="H36" s="15">
        <f t="shared" si="12"/>
        <v>0</v>
      </c>
      <c r="I36" s="15">
        <f t="shared" si="12"/>
        <v>0</v>
      </c>
      <c r="J36" s="15">
        <f t="shared" si="12"/>
        <v>0</v>
      </c>
      <c r="K36" s="16">
        <f t="shared" si="12"/>
        <v>0</v>
      </c>
      <c r="L36" s="7">
        <f>SUM(L24:L35)</f>
        <v>292</v>
      </c>
      <c r="M36" s="7">
        <f>SUM(M24:M35)</f>
        <v>85</v>
      </c>
      <c r="N36" s="136">
        <f t="shared" si="1"/>
        <v>0.29099999999999998</v>
      </c>
      <c r="O36" s="137"/>
      <c r="P36" s="138"/>
      <c r="Q36" s="139"/>
      <c r="R36" s="140" t="s">
        <v>25</v>
      </c>
      <c r="S36" s="141"/>
      <c r="T36" s="141"/>
      <c r="U36" s="141"/>
      <c r="V36" s="141"/>
      <c r="W36" s="141"/>
      <c r="X36" s="21" t="str">
        <f>IF(N36&gt;=0.285,"４週８休以上",IF(0.25&lt;=#REF!,"4週7休以上4週8休未満",IF(#REF!&gt;=0.214,"4週6休以上4週7休未満","4週6休未満")))</f>
        <v>４週８休以上</v>
      </c>
      <c r="Y36" s="21"/>
      <c r="Z36" s="21"/>
      <c r="AA36" s="21"/>
      <c r="AB36" s="21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9"/>
    </row>
    <row r="37" spans="2:54" x14ac:dyDescent="0.45">
      <c r="B37" s="10" t="s">
        <v>15</v>
      </c>
    </row>
  </sheetData>
  <mergeCells count="84">
    <mergeCell ref="N36:O36"/>
    <mergeCell ref="N35:O35"/>
    <mergeCell ref="N30:O30"/>
    <mergeCell ref="N31:O31"/>
    <mergeCell ref="N32:O32"/>
    <mergeCell ref="N33:O33"/>
    <mergeCell ref="N34:O34"/>
    <mergeCell ref="N21:O23"/>
    <mergeCell ref="N24:O24"/>
    <mergeCell ref="N25:O25"/>
    <mergeCell ref="N26:O26"/>
    <mergeCell ref="P31:Q31"/>
    <mergeCell ref="P26:Q26"/>
    <mergeCell ref="P27:Q27"/>
    <mergeCell ref="P28:Q28"/>
    <mergeCell ref="P29:Q29"/>
    <mergeCell ref="P30:Q30"/>
    <mergeCell ref="P21:Q23"/>
    <mergeCell ref="P24:Q24"/>
    <mergeCell ref="P25:Q25"/>
    <mergeCell ref="N27:O27"/>
    <mergeCell ref="N28:O28"/>
    <mergeCell ref="N29:O29"/>
    <mergeCell ref="P32:Q32"/>
    <mergeCell ref="P33:Q33"/>
    <mergeCell ref="P34:Q34"/>
    <mergeCell ref="P36:Q36"/>
    <mergeCell ref="P35:Q35"/>
    <mergeCell ref="R21:AS22"/>
    <mergeCell ref="B3:AR3"/>
    <mergeCell ref="R36:W36"/>
    <mergeCell ref="B19:M19"/>
    <mergeCell ref="B18:D18"/>
    <mergeCell ref="E18:G18"/>
    <mergeCell ref="I18:K18"/>
    <mergeCell ref="L18:M18"/>
    <mergeCell ref="E17:G17"/>
    <mergeCell ref="I17:K17"/>
    <mergeCell ref="L17:M17"/>
    <mergeCell ref="B17:D17"/>
    <mergeCell ref="B16:D16"/>
    <mergeCell ref="E16:G16"/>
    <mergeCell ref="I16:K16"/>
    <mergeCell ref="L16:M16"/>
    <mergeCell ref="B15:D15"/>
    <mergeCell ref="E15:G15"/>
    <mergeCell ref="I15:K15"/>
    <mergeCell ref="L15:M15"/>
    <mergeCell ref="L11:M11"/>
    <mergeCell ref="L12:M12"/>
    <mergeCell ref="L13:M13"/>
    <mergeCell ref="L14:M14"/>
    <mergeCell ref="C11:D11"/>
    <mergeCell ref="C12:D12"/>
    <mergeCell ref="C13:D13"/>
    <mergeCell ref="C14:D14"/>
    <mergeCell ref="B11:B12"/>
    <mergeCell ref="E12:G12"/>
    <mergeCell ref="I12:K12"/>
    <mergeCell ref="E14:G14"/>
    <mergeCell ref="I14:K14"/>
    <mergeCell ref="B13:B14"/>
    <mergeCell ref="B8:C9"/>
    <mergeCell ref="J10:K10"/>
    <mergeCell ref="E8:G8"/>
    <mergeCell ref="E9:G9"/>
    <mergeCell ref="E10:G10"/>
    <mergeCell ref="H10:I10"/>
    <mergeCell ref="E11:G11"/>
    <mergeCell ref="I11:K11"/>
    <mergeCell ref="E13:G13"/>
    <mergeCell ref="I13:K13"/>
    <mergeCell ref="C5:L5"/>
    <mergeCell ref="C6:L6"/>
    <mergeCell ref="B10:D10"/>
    <mergeCell ref="L10:M10"/>
    <mergeCell ref="H8:I9"/>
    <mergeCell ref="J8:K9"/>
    <mergeCell ref="B21:C23"/>
    <mergeCell ref="M21:M23"/>
    <mergeCell ref="D21:D23"/>
    <mergeCell ref="L22:L23"/>
    <mergeCell ref="E21:L21"/>
    <mergeCell ref="E22:K22"/>
  </mergeCells>
  <phoneticPr fontId="1"/>
  <pageMargins left="0.41" right="0.22" top="0.47" bottom="0.28999999999999998" header="0.31496062992125984" footer="0.31496062992125984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　計画</vt:lpstr>
      <vt:lpstr>別紙１　計画（記入例）</vt:lpstr>
      <vt:lpstr>'別紙１　計画'!Print_Area</vt:lpstr>
      <vt:lpstr>'別紙１　計画（記入例）'!Print_Area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遠藤　佳純</cp:lastModifiedBy>
  <cp:lastPrinted>2024-01-04T06:00:41Z</cp:lastPrinted>
  <dcterms:created xsi:type="dcterms:W3CDTF">2020-12-10T09:18:14Z</dcterms:created>
  <dcterms:modified xsi:type="dcterms:W3CDTF">2026-05-20T06:43:32Z</dcterms:modified>
</cp:coreProperties>
</file>