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002349\Desktop\"/>
    </mc:Choice>
  </mc:AlternateContent>
  <bookViews>
    <workbookView xWindow="120" yWindow="45" windowWidth="20340" windowHeight="7875"/>
  </bookViews>
  <sheets>
    <sheet name="R6.5改訂" sheetId="4" r:id="rId1"/>
  </sheets>
  <definedNames>
    <definedName name="_xlnm.Print_Area" localSheetId="0">'R6.5改訂'!$B$1:$AV$60</definedName>
  </definedNames>
  <calcPr calcId="162913"/>
</workbook>
</file>

<file path=xl/calcChain.xml><?xml version="1.0" encoding="utf-8"?>
<calcChain xmlns="http://schemas.openxmlformats.org/spreadsheetml/2006/main">
  <c r="AP15" i="4" l="1"/>
  <c r="AP35" i="4"/>
  <c r="AP31" i="4"/>
  <c r="AP27" i="4"/>
  <c r="AP23" i="4"/>
  <c r="AP19" i="4"/>
  <c r="AP60" i="4"/>
  <c r="AP56" i="4"/>
  <c r="AP52" i="4"/>
  <c r="AP48" i="4"/>
  <c r="AP44" i="4"/>
  <c r="AP39" i="4"/>
  <c r="AU22" i="4"/>
  <c r="AU60" i="4"/>
  <c r="AQ58" i="4" s="1"/>
  <c r="AU59" i="4"/>
  <c r="AU58" i="4" s="1"/>
  <c r="AU56" i="4"/>
  <c r="AQ54" i="4" s="1"/>
  <c r="AU55" i="4"/>
  <c r="AU54" i="4" s="1"/>
  <c r="AU52" i="4"/>
  <c r="AQ50" i="4" s="1"/>
  <c r="AU51" i="4"/>
  <c r="AU50" i="4" s="1"/>
  <c r="AU48" i="4"/>
  <c r="AQ46" i="4" s="1"/>
  <c r="AU47" i="4"/>
  <c r="AU46" i="4" s="1"/>
  <c r="AU44" i="4"/>
  <c r="AQ42" i="4" s="1"/>
  <c r="AU43" i="4"/>
  <c r="AU42" i="4" s="1"/>
  <c r="AU39" i="4"/>
  <c r="AQ37" i="4" s="1"/>
  <c r="AU38" i="4"/>
  <c r="AU37" i="4" s="1"/>
  <c r="AU35" i="4"/>
  <c r="AQ33" i="4" s="1"/>
  <c r="AU34" i="4"/>
  <c r="AS33" i="4" s="1"/>
  <c r="AU31" i="4"/>
  <c r="AQ29" i="4" s="1"/>
  <c r="AU30" i="4"/>
  <c r="AU27" i="4"/>
  <c r="AQ25" i="4" s="1"/>
  <c r="AU26" i="4"/>
  <c r="AS25" i="4" s="1"/>
  <c r="AU23" i="4"/>
  <c r="AQ21" i="4" s="1"/>
  <c r="AU19" i="4"/>
  <c r="AQ17" i="4" s="1"/>
  <c r="AU18" i="4"/>
  <c r="E17" i="4"/>
  <c r="AN16" i="4" s="1"/>
  <c r="C17" i="4"/>
  <c r="AU15" i="4"/>
  <c r="H8" i="4" s="1"/>
  <c r="AU14" i="4"/>
  <c r="H7" i="4" s="1"/>
  <c r="AE13" i="4"/>
  <c r="M13" i="4"/>
  <c r="AN12" i="4"/>
  <c r="AN13" i="4" s="1"/>
  <c r="AM12" i="4"/>
  <c r="AL12" i="4"/>
  <c r="BA2" i="4"/>
  <c r="AD13" i="4" s="1"/>
  <c r="N13" i="4" l="1"/>
  <c r="AI13" i="4"/>
  <c r="T13" i="4"/>
  <c r="AJ13" i="4"/>
  <c r="U13" i="4"/>
  <c r="AK13" i="4"/>
  <c r="AM13" i="4"/>
  <c r="V13" i="4"/>
  <c r="W13" i="4"/>
  <c r="K13" i="4"/>
  <c r="AA13" i="4"/>
  <c r="L13" i="4"/>
  <c r="AB13" i="4"/>
  <c r="AN17" i="4"/>
  <c r="AU29" i="4"/>
  <c r="AU33" i="4"/>
  <c r="AB17" i="4"/>
  <c r="AC17" i="4"/>
  <c r="O13" i="4"/>
  <c r="AC13" i="4"/>
  <c r="AM16" i="4"/>
  <c r="AM17" i="4" s="1"/>
  <c r="N17" i="4"/>
  <c r="AU25" i="4"/>
  <c r="R17" i="4"/>
  <c r="AS29" i="4"/>
  <c r="AL13" i="4"/>
  <c r="S13" i="4"/>
  <c r="AS37" i="4"/>
  <c r="C21" i="4"/>
  <c r="AL16" i="4"/>
  <c r="AL17" i="4" s="1"/>
  <c r="M17" i="4"/>
  <c r="AA17" i="4"/>
  <c r="E21" i="4"/>
  <c r="S17" i="4"/>
  <c r="AD17" i="4"/>
  <c r="T17" i="4"/>
  <c r="AH17" i="4"/>
  <c r="J17" i="4"/>
  <c r="U17" i="4"/>
  <c r="AI17" i="4"/>
  <c r="K17" i="4"/>
  <c r="V17" i="4"/>
  <c r="AJ17" i="4"/>
  <c r="L17" i="4"/>
  <c r="Z17" i="4"/>
  <c r="AK17" i="4"/>
  <c r="AU21" i="4"/>
  <c r="AS21" i="4"/>
  <c r="AU13" i="4"/>
  <c r="H9" i="4"/>
  <c r="AQ13" i="4"/>
  <c r="AU17" i="4"/>
  <c r="AS17" i="4"/>
  <c r="P13" i="4"/>
  <c r="X13" i="4"/>
  <c r="AF13" i="4"/>
  <c r="O17" i="4"/>
  <c r="W17" i="4"/>
  <c r="AE17" i="4"/>
  <c r="AM20" i="4"/>
  <c r="AM21" i="4" s="1"/>
  <c r="N21" i="4"/>
  <c r="V21" i="4"/>
  <c r="AD21" i="4"/>
  <c r="J9" i="4"/>
  <c r="Q13" i="4"/>
  <c r="Y13" i="4"/>
  <c r="AG13" i="4"/>
  <c r="P17" i="4"/>
  <c r="X17" i="4"/>
  <c r="AF17" i="4"/>
  <c r="AN20" i="4"/>
  <c r="AN21" i="4" s="1"/>
  <c r="O21" i="4"/>
  <c r="W21" i="4"/>
  <c r="AE21" i="4"/>
  <c r="AS42" i="4"/>
  <c r="AL20" i="4"/>
  <c r="AL21" i="4" s="1"/>
  <c r="M21" i="4"/>
  <c r="U21" i="4"/>
  <c r="AC21" i="4"/>
  <c r="AK21" i="4"/>
  <c r="J13" i="4"/>
  <c r="R13" i="4"/>
  <c r="Z13" i="4"/>
  <c r="AH13" i="4"/>
  <c r="AS13" i="4"/>
  <c r="Q17" i="4"/>
  <c r="Y17" i="4"/>
  <c r="AG17" i="4"/>
  <c r="P21" i="4"/>
  <c r="X21" i="4"/>
  <c r="AF21" i="4"/>
  <c r="AS46" i="4"/>
  <c r="Q21" i="4"/>
  <c r="Y21" i="4"/>
  <c r="AG21" i="4"/>
  <c r="C25" i="4"/>
  <c r="AS50" i="4"/>
  <c r="J21" i="4"/>
  <c r="R21" i="4"/>
  <c r="Z21" i="4"/>
  <c r="AH21" i="4"/>
  <c r="AS54" i="4"/>
  <c r="AS58" i="4"/>
  <c r="E25" i="4" l="1"/>
  <c r="C29" i="4" s="1"/>
  <c r="AA21" i="4"/>
  <c r="AI21" i="4"/>
  <c r="T21" i="4"/>
  <c r="S21" i="4"/>
  <c r="L21" i="4"/>
  <c r="K21" i="4"/>
  <c r="AJ21" i="4"/>
  <c r="AB21" i="4"/>
  <c r="N9" i="4"/>
  <c r="H10" i="4" s="1"/>
  <c r="AI25" i="4" l="1"/>
  <c r="K25" i="4"/>
  <c r="Y25" i="4"/>
  <c r="AJ25" i="4"/>
  <c r="AC25" i="4"/>
  <c r="N25" i="4"/>
  <c r="M25" i="4"/>
  <c r="Q25" i="4"/>
  <c r="AB25" i="4"/>
  <c r="AK25" i="4"/>
  <c r="O25" i="4"/>
  <c r="E29" i="4"/>
  <c r="AF25" i="4"/>
  <c r="T25" i="4"/>
  <c r="R25" i="4"/>
  <c r="V25" i="4"/>
  <c r="W25" i="4"/>
  <c r="AH25" i="4"/>
  <c r="X25" i="4"/>
  <c r="L25" i="4"/>
  <c r="S25" i="4"/>
  <c r="Z25" i="4"/>
  <c r="P25" i="4"/>
  <c r="AA25" i="4"/>
  <c r="AG25" i="4"/>
  <c r="AL24" i="4"/>
  <c r="AL25" i="4" s="1"/>
  <c r="U25" i="4"/>
  <c r="AD25" i="4"/>
  <c r="AE25" i="4"/>
  <c r="AN24" i="4"/>
  <c r="AN25" i="4" s="1"/>
  <c r="J25" i="4"/>
  <c r="AM24" i="4"/>
  <c r="AM25" i="4" s="1"/>
  <c r="M29" i="4" l="1"/>
  <c r="N29" i="4"/>
  <c r="U29" i="4"/>
  <c r="V29" i="4"/>
  <c r="AB29" i="4"/>
  <c r="P29" i="4"/>
  <c r="X29" i="4"/>
  <c r="AC29" i="4"/>
  <c r="AD29" i="4"/>
  <c r="L29" i="4"/>
  <c r="AK29" i="4"/>
  <c r="T29" i="4"/>
  <c r="AF29" i="4"/>
  <c r="AJ29" i="4"/>
  <c r="O29" i="4"/>
  <c r="AH29" i="4"/>
  <c r="E33" i="4"/>
  <c r="J29" i="4"/>
  <c r="AA29" i="4"/>
  <c r="S29" i="4"/>
  <c r="K29" i="4"/>
  <c r="AN28" i="4"/>
  <c r="AN29" i="4" s="1"/>
  <c r="Z29" i="4"/>
  <c r="C33" i="4"/>
  <c r="AM28" i="4"/>
  <c r="AM29" i="4" s="1"/>
  <c r="AI29" i="4"/>
  <c r="Q29" i="4"/>
  <c r="AE29" i="4"/>
  <c r="W29" i="4"/>
  <c r="AG29" i="4"/>
  <c r="AL28" i="4"/>
  <c r="AL29" i="4" s="1"/>
  <c r="R29" i="4"/>
  <c r="Y29" i="4"/>
  <c r="E37" i="4" l="1"/>
  <c r="AM32" i="4"/>
  <c r="AM33" i="4" s="1"/>
  <c r="AA33" i="4"/>
  <c r="W33" i="4"/>
  <c r="K33" i="4"/>
  <c r="Z33" i="4"/>
  <c r="AF33" i="4"/>
  <c r="AL32" i="4"/>
  <c r="AL33" i="4" s="1"/>
  <c r="AI33" i="4"/>
  <c r="Q33" i="4"/>
  <c r="X33" i="4"/>
  <c r="C37" i="4"/>
  <c r="J33" i="4"/>
  <c r="AE33" i="4"/>
  <c r="AC33" i="4"/>
  <c r="P33" i="4"/>
  <c r="AG33" i="4"/>
  <c r="M33" i="4"/>
  <c r="AH33" i="4"/>
  <c r="AN32" i="4"/>
  <c r="AN33" i="4" s="1"/>
  <c r="Y33" i="4"/>
  <c r="O33" i="4"/>
  <c r="T33" i="4"/>
  <c r="AD33" i="4"/>
  <c r="R33" i="4"/>
  <c r="V33" i="4"/>
  <c r="AJ33" i="4"/>
  <c r="L33" i="4"/>
  <c r="AB33" i="4"/>
  <c r="S33" i="4"/>
  <c r="AK33" i="4"/>
  <c r="N33" i="4"/>
  <c r="U33" i="4"/>
  <c r="E42" i="4" l="1"/>
  <c r="AC37" i="4"/>
  <c r="Y37" i="4"/>
  <c r="AA37" i="4"/>
  <c r="Q37" i="4"/>
  <c r="W37" i="4"/>
  <c r="AD37" i="4"/>
  <c r="AF37" i="4"/>
  <c r="Z37" i="4"/>
  <c r="S37" i="4"/>
  <c r="C42" i="4"/>
  <c r="U37" i="4"/>
  <c r="K37" i="4"/>
  <c r="AJ37" i="4"/>
  <c r="T37" i="4"/>
  <c r="AE37" i="4"/>
  <c r="M37" i="4"/>
  <c r="J37" i="4"/>
  <c r="AL36" i="4"/>
  <c r="AL37" i="4" s="1"/>
  <c r="O37" i="4"/>
  <c r="AG37" i="4"/>
  <c r="X37" i="4"/>
  <c r="AI37" i="4"/>
  <c r="AN36" i="4"/>
  <c r="AN37" i="4" s="1"/>
  <c r="AH37" i="4"/>
  <c r="AM36" i="4"/>
  <c r="AM37" i="4" s="1"/>
  <c r="AB37" i="4"/>
  <c r="AK37" i="4"/>
  <c r="R37" i="4"/>
  <c r="P37" i="4"/>
  <c r="L37" i="4"/>
  <c r="V37" i="4"/>
  <c r="N37" i="4"/>
  <c r="W42" i="4" l="1"/>
  <c r="X42" i="4"/>
  <c r="S42" i="4"/>
  <c r="AH42" i="4"/>
  <c r="C46" i="4"/>
  <c r="O42" i="4"/>
  <c r="L42" i="4"/>
  <c r="AJ42" i="4"/>
  <c r="Y42" i="4"/>
  <c r="AD42" i="4"/>
  <c r="AN41" i="4"/>
  <c r="AN42" i="4" s="1"/>
  <c r="AK42" i="4"/>
  <c r="AE42" i="4"/>
  <c r="J42" i="4"/>
  <c r="AC42" i="4"/>
  <c r="U42" i="4"/>
  <c r="Q42" i="4"/>
  <c r="V42" i="4"/>
  <c r="E46" i="4"/>
  <c r="T42" i="4"/>
  <c r="R42" i="4"/>
  <c r="N42" i="4"/>
  <c r="AG42" i="4"/>
  <c r="AB42" i="4"/>
  <c r="AA42" i="4"/>
  <c r="AI42" i="4"/>
  <c r="AM41" i="4"/>
  <c r="AM42" i="4" s="1"/>
  <c r="M42" i="4"/>
  <c r="K42" i="4"/>
  <c r="Z42" i="4"/>
  <c r="AL41" i="4"/>
  <c r="AL42" i="4" s="1"/>
  <c r="P42" i="4"/>
  <c r="AF42" i="4"/>
  <c r="AD46" i="4" l="1"/>
  <c r="AJ46" i="4"/>
  <c r="AF46" i="4"/>
  <c r="O46" i="4"/>
  <c r="AN45" i="4"/>
  <c r="AN46" i="4" s="1"/>
  <c r="V46" i="4"/>
  <c r="AB46" i="4"/>
  <c r="AK46" i="4"/>
  <c r="N46" i="4"/>
  <c r="Q46" i="4"/>
  <c r="L46" i="4"/>
  <c r="AA46" i="4"/>
  <c r="AH46" i="4"/>
  <c r="AC46" i="4"/>
  <c r="AM45" i="4"/>
  <c r="AM46" i="4" s="1"/>
  <c r="Z46" i="4"/>
  <c r="K46" i="4"/>
  <c r="U46" i="4"/>
  <c r="C50" i="4"/>
  <c r="Y46" i="4"/>
  <c r="W46" i="4"/>
  <c r="M46" i="4"/>
  <c r="J46" i="4"/>
  <c r="E50" i="4"/>
  <c r="AG46" i="4"/>
  <c r="AE46" i="4"/>
  <c r="AI46" i="4"/>
  <c r="P46" i="4"/>
  <c r="AL45" i="4"/>
  <c r="AL46" i="4" s="1"/>
  <c r="R46" i="4"/>
  <c r="X46" i="4"/>
  <c r="S46" i="4"/>
  <c r="T46" i="4"/>
  <c r="M50" i="4" l="1"/>
  <c r="Z50" i="4"/>
  <c r="W50" i="4"/>
  <c r="AB50" i="4"/>
  <c r="T50" i="4"/>
  <c r="AN49" i="4"/>
  <c r="AN50" i="4" s="1"/>
  <c r="AL49" i="4"/>
  <c r="AL50" i="4" s="1"/>
  <c r="R50" i="4"/>
  <c r="AE50" i="4"/>
  <c r="N50" i="4"/>
  <c r="V50" i="4"/>
  <c r="Y50" i="4"/>
  <c r="AM49" i="4"/>
  <c r="AM50" i="4" s="1"/>
  <c r="AJ50" i="4"/>
  <c r="AA50" i="4"/>
  <c r="X50" i="4"/>
  <c r="E54" i="4"/>
  <c r="P50" i="4"/>
  <c r="AG50" i="4"/>
  <c r="C54" i="4"/>
  <c r="K50" i="4"/>
  <c r="Q50" i="4"/>
  <c r="L50" i="4"/>
  <c r="AK50" i="4"/>
  <c r="AD50" i="4"/>
  <c r="AH50" i="4"/>
  <c r="AF50" i="4"/>
  <c r="U50" i="4"/>
  <c r="J50" i="4"/>
  <c r="O50" i="4"/>
  <c r="AC50" i="4"/>
  <c r="S50" i="4"/>
  <c r="AI50" i="4"/>
  <c r="X54" i="4" l="1"/>
  <c r="M54" i="4"/>
  <c r="AB54" i="4"/>
  <c r="Q54" i="4"/>
  <c r="P54" i="4"/>
  <c r="AM53" i="4"/>
  <c r="AM54" i="4" s="1"/>
  <c r="AG54" i="4"/>
  <c r="AE54" i="4"/>
  <c r="AC54" i="4"/>
  <c r="R54" i="4"/>
  <c r="AL53" i="4"/>
  <c r="AL54" i="4" s="1"/>
  <c r="AF54" i="4"/>
  <c r="J54" i="4"/>
  <c r="C58" i="4"/>
  <c r="AK54" i="4"/>
  <c r="AD54" i="4"/>
  <c r="O54" i="4"/>
  <c r="Y54" i="4"/>
  <c r="AH54" i="4"/>
  <c r="K54" i="4"/>
  <c r="AN53" i="4"/>
  <c r="AN54" i="4" s="1"/>
  <c r="S54" i="4"/>
  <c r="E58" i="4"/>
  <c r="V54" i="4"/>
  <c r="AA54" i="4"/>
  <c r="AJ54" i="4"/>
  <c r="T54" i="4"/>
  <c r="U54" i="4"/>
  <c r="N54" i="4"/>
  <c r="Z54" i="4"/>
  <c r="W54" i="4"/>
  <c r="AI54" i="4"/>
  <c r="L54" i="4"/>
  <c r="AI58" i="4" l="1"/>
  <c r="O58" i="4"/>
  <c r="AG58" i="4"/>
  <c r="AA58" i="4"/>
  <c r="U58" i="4"/>
  <c r="AD58" i="4"/>
  <c r="AL57" i="4"/>
  <c r="AL58" i="4" s="1"/>
  <c r="AJ58" i="4"/>
  <c r="X58" i="4"/>
  <c r="AC58" i="4"/>
  <c r="AN57" i="4"/>
  <c r="AN58" i="4" s="1"/>
  <c r="Q58" i="4"/>
  <c r="M58" i="4"/>
  <c r="J58" i="4"/>
  <c r="AM57" i="4"/>
  <c r="AM58" i="4" s="1"/>
  <c r="AK58" i="4"/>
  <c r="V58" i="4"/>
  <c r="R58" i="4"/>
  <c r="AH58" i="4"/>
  <c r="L58" i="4"/>
  <c r="Z58" i="4"/>
  <c r="P58" i="4"/>
  <c r="AF58" i="4"/>
  <c r="K58" i="4"/>
  <c r="W58" i="4"/>
  <c r="Y58" i="4"/>
  <c r="S58" i="4"/>
  <c r="AB58" i="4"/>
  <c r="N58" i="4"/>
  <c r="AE58" i="4"/>
  <c r="T58" i="4"/>
</calcChain>
</file>

<file path=xl/sharedStrings.xml><?xml version="1.0" encoding="utf-8"?>
<sst xmlns="http://schemas.openxmlformats.org/spreadsheetml/2006/main" count="506" uniqueCount="66">
  <si>
    <t>日</t>
    <rPh sb="0" eb="1">
      <t>ニチ</t>
    </rPh>
    <phoneticPr fontId="1"/>
  </si>
  <si>
    <t>曜日</t>
    <rPh sb="0" eb="2">
      <t>ヨウビ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</si>
  <si>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</si>
  <si>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</si>
  <si>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期間種別</t>
    <rPh sb="0" eb="2">
      <t>キカン</t>
    </rPh>
    <rPh sb="2" eb="4">
      <t>シュベツ</t>
    </rPh>
    <rPh sb="3" eb="4">
      <t>コウシュ</t>
    </rPh>
    <phoneticPr fontId="1"/>
  </si>
  <si>
    <t>日付</t>
    <rPh sb="0" eb="2">
      <t>ヒヅケ</t>
    </rPh>
    <phoneticPr fontId="1"/>
  </si>
  <si>
    <t>現場閉所日数</t>
    <phoneticPr fontId="1"/>
  </si>
  <si>
    <t>中</t>
    <rPh sb="0" eb="1">
      <t>チュウ</t>
    </rPh>
    <phoneticPr fontId="1"/>
  </si>
  <si>
    <t>製</t>
    <rPh sb="0" eb="1">
      <t>セイ</t>
    </rPh>
    <phoneticPr fontId="1"/>
  </si>
  <si>
    <t>年</t>
    <rPh sb="0" eb="1">
      <t>ネン</t>
    </rPh>
    <phoneticPr fontId="1"/>
  </si>
  <si>
    <t>作</t>
    <rPh sb="0" eb="1">
      <t>サク</t>
    </rPh>
    <phoneticPr fontId="1"/>
  </si>
  <si>
    <t>休</t>
    <rPh sb="0" eb="1">
      <t>キュウ</t>
    </rPh>
    <phoneticPr fontId="1"/>
  </si>
  <si>
    <t>天</t>
    <rPh sb="0" eb="1">
      <t>テン</t>
    </rPh>
    <phoneticPr fontId="1"/>
  </si>
  <si>
    <t>対象期間日数</t>
    <rPh sb="4" eb="6">
      <t>ニッスウ</t>
    </rPh>
    <phoneticPr fontId="1"/>
  </si>
  <si>
    <t>水</t>
    <rPh sb="0" eb="1">
      <t>スイ</t>
    </rPh>
    <phoneticPr fontId="1"/>
  </si>
  <si>
    <t>土</t>
    <rPh sb="0" eb="1">
      <t>ド</t>
    </rPh>
    <phoneticPr fontId="1"/>
  </si>
  <si>
    <t>火</t>
    <rPh sb="0" eb="1">
      <t>カ</t>
    </rPh>
    <phoneticPr fontId="1"/>
  </si>
  <si>
    <t>休日等取得報告書</t>
    <rPh sb="0" eb="2">
      <t>キュウジツ</t>
    </rPh>
    <rPh sb="2" eb="3">
      <t>トウ</t>
    </rPh>
    <rPh sb="3" eb="5">
      <t>シュトク</t>
    </rPh>
    <rPh sb="5" eb="7">
      <t>ホウコク</t>
    </rPh>
    <rPh sb="7" eb="8">
      <t>ショ</t>
    </rPh>
    <phoneticPr fontId="1"/>
  </si>
  <si>
    <t>月</t>
    <rPh sb="0" eb="1">
      <t>ツキ</t>
    </rPh>
    <phoneticPr fontId="1"/>
  </si>
  <si>
    <t>令和</t>
    <rPh sb="0" eb="2">
      <t>レイワ</t>
    </rPh>
    <phoneticPr fontId="1"/>
  </si>
  <si>
    <t>工事開始日</t>
    <rPh sb="0" eb="2">
      <t>コウジ</t>
    </rPh>
    <rPh sb="2" eb="4">
      <t>カイシ</t>
    </rPh>
    <rPh sb="4" eb="5">
      <t>ビ</t>
    </rPh>
    <phoneticPr fontId="1"/>
  </si>
  <si>
    <t>契約日</t>
    <rPh sb="0" eb="3">
      <t>ケイヤクビ</t>
    </rPh>
    <phoneticPr fontId="1"/>
  </si>
  <si>
    <t>契</t>
    <rPh sb="0" eb="1">
      <t>チギリ</t>
    </rPh>
    <phoneticPr fontId="1"/>
  </si>
  <si>
    <t>工事着手日</t>
    <rPh sb="0" eb="2">
      <t>コウジ</t>
    </rPh>
    <rPh sb="2" eb="4">
      <t>チャクシュ</t>
    </rPh>
    <rPh sb="4" eb="5">
      <t>ビ</t>
    </rPh>
    <phoneticPr fontId="1"/>
  </si>
  <si>
    <t>着</t>
    <rPh sb="0" eb="1">
      <t>チャク</t>
    </rPh>
    <phoneticPr fontId="1"/>
  </si>
  <si>
    <t>工事中止期間</t>
    <rPh sb="0" eb="2">
      <t>コウジ</t>
    </rPh>
    <rPh sb="2" eb="4">
      <t>チュウシ</t>
    </rPh>
    <rPh sb="4" eb="6">
      <t>キカン</t>
    </rPh>
    <phoneticPr fontId="1"/>
  </si>
  <si>
    <t>工場製作期間</t>
    <rPh sb="0" eb="2">
      <t>コウジョウ</t>
    </rPh>
    <rPh sb="2" eb="4">
      <t>セイサク</t>
    </rPh>
    <rPh sb="4" eb="6">
      <t>キカン</t>
    </rPh>
    <phoneticPr fontId="1"/>
  </si>
  <si>
    <t>工事休止期間</t>
    <rPh sb="0" eb="2">
      <t>コウジ</t>
    </rPh>
    <rPh sb="2" eb="4">
      <t>キュウシ</t>
    </rPh>
    <rPh sb="4" eb="6">
      <t>キカン</t>
    </rPh>
    <phoneticPr fontId="1"/>
  </si>
  <si>
    <t>工事完成日</t>
    <rPh sb="0" eb="2">
      <t>コウジ</t>
    </rPh>
    <rPh sb="2" eb="4">
      <t>カンセイ</t>
    </rPh>
    <rPh sb="4" eb="5">
      <t>ビ</t>
    </rPh>
    <phoneticPr fontId="1"/>
  </si>
  <si>
    <t>完</t>
    <rPh sb="0" eb="1">
      <t>カン</t>
    </rPh>
    <phoneticPr fontId="1"/>
  </si>
  <si>
    <t>現場状況</t>
    <rPh sb="0" eb="2">
      <t>ゲンバ</t>
    </rPh>
    <rPh sb="2" eb="4">
      <t>ジョウキョウ</t>
    </rPh>
    <phoneticPr fontId="1"/>
  </si>
  <si>
    <t>凡例（期間種別）</t>
    <rPh sb="0" eb="2">
      <t>ハンレイ</t>
    </rPh>
    <rPh sb="3" eb="5">
      <t>キカン</t>
    </rPh>
    <rPh sb="5" eb="7">
      <t>シュベツ</t>
    </rPh>
    <phoneticPr fontId="1"/>
  </si>
  <si>
    <t>凡例（作業状況）</t>
    <rPh sb="0" eb="2">
      <t>ハンレイ</t>
    </rPh>
    <rPh sb="3" eb="5">
      <t>サギョウ</t>
    </rPh>
    <rPh sb="5" eb="7">
      <t>ジョウキョウ</t>
    </rPh>
    <phoneticPr fontId="1"/>
  </si>
  <si>
    <t>作業日</t>
    <rPh sb="0" eb="3">
      <t>サギョウビ</t>
    </rPh>
    <phoneticPr fontId="1"/>
  </si>
  <si>
    <t>閉所日</t>
    <rPh sb="0" eb="2">
      <t>ヘイショ</t>
    </rPh>
    <rPh sb="2" eb="3">
      <t>ビ</t>
    </rPh>
    <phoneticPr fontId="1"/>
  </si>
  <si>
    <t>閉</t>
    <rPh sb="0" eb="1">
      <t>ヘイ</t>
    </rPh>
    <phoneticPr fontId="1"/>
  </si>
  <si>
    <t>天候による休工日</t>
    <rPh sb="0" eb="2">
      <t>テンコウ</t>
    </rPh>
    <rPh sb="5" eb="7">
      <t>キュウコウ</t>
    </rPh>
    <rPh sb="7" eb="8">
      <t>ビ</t>
    </rPh>
    <phoneticPr fontId="1"/>
  </si>
  <si>
    <t>西暦</t>
    <rPh sb="0" eb="2">
      <t>セイレキ</t>
    </rPh>
    <phoneticPr fontId="1"/>
  </si>
  <si>
    <t>始</t>
    <rPh sb="0" eb="1">
      <t>ハジ</t>
    </rPh>
    <phoneticPr fontId="1"/>
  </si>
  <si>
    <t>期</t>
    <rPh sb="0" eb="1">
      <t>キ</t>
    </rPh>
    <phoneticPr fontId="1"/>
  </si>
  <si>
    <t>現場閉所率（月別）</t>
    <rPh sb="0" eb="2">
      <t>ゲンバ</t>
    </rPh>
    <rPh sb="2" eb="4">
      <t>ヘイショ</t>
    </rPh>
    <rPh sb="4" eb="5">
      <t>リツ</t>
    </rPh>
    <rPh sb="6" eb="8">
      <t>ツキベツ</t>
    </rPh>
    <phoneticPr fontId="1"/>
  </si>
  <si>
    <t>日/</t>
    <rPh sb="0" eb="1">
      <t>ニチ</t>
    </rPh>
    <phoneticPr fontId="1"/>
  </si>
  <si>
    <t>日＝</t>
    <rPh sb="0" eb="1">
      <t>ニチ</t>
    </rPh>
    <phoneticPr fontId="1"/>
  </si>
  <si>
    <t>休工日</t>
    <rPh sb="0" eb="2">
      <t>キュウコウ</t>
    </rPh>
    <rPh sb="2" eb="3">
      <t>ビ</t>
    </rPh>
    <phoneticPr fontId="1"/>
  </si>
  <si>
    <t>対象期間日数</t>
    <rPh sb="0" eb="2">
      <t>タイショウ</t>
    </rPh>
    <rPh sb="2" eb="4">
      <t>キカン</t>
    </rPh>
    <rPh sb="4" eb="6">
      <t>ニッスウ</t>
    </rPh>
    <phoneticPr fontId="1"/>
  </si>
  <si>
    <t>現場閉所日数</t>
    <rPh sb="0" eb="2">
      <t>ゲンバ</t>
    </rPh>
    <rPh sb="2" eb="4">
      <t>ヘイショ</t>
    </rPh>
    <rPh sb="4" eb="6">
      <t>ニッスウ</t>
    </rPh>
    <phoneticPr fontId="1"/>
  </si>
  <si>
    <t>現場閉所率</t>
    <rPh sb="0" eb="2">
      <t>ゲンバ</t>
    </rPh>
    <rPh sb="2" eb="4">
      <t>ヘイショ</t>
    </rPh>
    <rPh sb="4" eb="5">
      <t>リツ</t>
    </rPh>
    <phoneticPr fontId="1"/>
  </si>
  <si>
    <t>日／</t>
    <rPh sb="0" eb="1">
      <t>ニチ</t>
    </rPh>
    <phoneticPr fontId="1"/>
  </si>
  <si>
    <t>４週８休以上</t>
    <rPh sb="1" eb="2">
      <t>シュウ</t>
    </rPh>
    <rPh sb="3" eb="4">
      <t>キュウ</t>
    </rPh>
    <rPh sb="4" eb="6">
      <t>イジョウ</t>
    </rPh>
    <phoneticPr fontId="1"/>
  </si>
  <si>
    <t>備考</t>
    <rPh sb="0" eb="2">
      <t>ビコウ</t>
    </rPh>
    <phoneticPr fontId="1"/>
  </si>
  <si>
    <t>8日/28日</t>
    <rPh sb="1" eb="2">
      <t>ニチ</t>
    </rPh>
    <rPh sb="5" eb="6">
      <t>ニチ</t>
    </rPh>
    <phoneticPr fontId="1"/>
  </si>
  <si>
    <t>閉所日数</t>
    <rPh sb="0" eb="2">
      <t>ヘイショ</t>
    </rPh>
    <rPh sb="2" eb="4">
      <t>ニッスウ</t>
    </rPh>
    <phoneticPr fontId="1"/>
  </si>
  <si>
    <t>工　事　名</t>
    <rPh sb="0" eb="1">
      <t>コウ</t>
    </rPh>
    <rPh sb="2" eb="3">
      <t>コト</t>
    </rPh>
    <rPh sb="4" eb="5">
      <t>メイ</t>
    </rPh>
    <phoneticPr fontId="1"/>
  </si>
  <si>
    <t>工　　　期</t>
    <rPh sb="0" eb="1">
      <t>コウ</t>
    </rPh>
    <rPh sb="4" eb="5">
      <t>キ</t>
    </rPh>
    <phoneticPr fontId="1"/>
  </si>
  <si>
    <t>～</t>
    <phoneticPr fontId="1"/>
  </si>
  <si>
    <t>対象期間</t>
    <rPh sb="0" eb="2">
      <t>タイショウ</t>
    </rPh>
    <rPh sb="2" eb="4">
      <t>キカン</t>
    </rPh>
    <phoneticPr fontId="1"/>
  </si>
  <si>
    <t>〇〇〇〇〇〇工事</t>
    <rPh sb="6" eb="8">
      <t>コウジ</t>
    </rPh>
    <phoneticPr fontId="1"/>
  </si>
  <si>
    <t>（様式1）</t>
    <rPh sb="1" eb="3">
      <t>ヨウシキ</t>
    </rPh>
    <phoneticPr fontId="1"/>
  </si>
  <si>
    <t>土日日数
以上の閉所</t>
    <rPh sb="0" eb="2">
      <t>ドニチ</t>
    </rPh>
    <rPh sb="2" eb="4">
      <t>ニッスウ</t>
    </rPh>
    <rPh sb="5" eb="7">
      <t>イジョウ</t>
    </rPh>
    <rPh sb="8" eb="10">
      <t>ヘイショ</t>
    </rPh>
    <phoneticPr fontId="1"/>
  </si>
  <si>
    <t>○</t>
  </si>
  <si>
    <t>－</t>
  </si>
  <si>
    <t>月単位の週休2日</t>
    <rPh sb="0" eb="3">
      <t>ツキタンイ</t>
    </rPh>
    <rPh sb="4" eb="6">
      <t>シュウキュウ</t>
    </rPh>
    <rPh sb="7" eb="8">
      <t>ニチ</t>
    </rPh>
    <phoneticPr fontId="1"/>
  </si>
  <si>
    <t>月単位の
週休2日</t>
    <rPh sb="0" eb="3">
      <t>ツキタンイ</t>
    </rPh>
    <rPh sb="5" eb="7">
      <t>シュウキュウ</t>
    </rPh>
    <rPh sb="8" eb="9">
      <t>ニチ</t>
    </rPh>
    <phoneticPr fontId="1"/>
  </si>
  <si>
    <t>全ての月で4週8休以上を確保</t>
    <rPh sb="0" eb="1">
      <t>スベ</t>
    </rPh>
    <rPh sb="3" eb="4">
      <t>ツキ</t>
    </rPh>
    <rPh sb="6" eb="7">
      <t>シュウ</t>
    </rPh>
    <rPh sb="8" eb="11">
      <t>キュウイジョウ</t>
    </rPh>
    <rPh sb="12" eb="14">
      <t>カクホ</t>
    </rPh>
    <phoneticPr fontId="1"/>
  </si>
  <si>
    <t>通期の週休2日</t>
    <rPh sb="0" eb="2">
      <t>ツウキ</t>
    </rPh>
    <rPh sb="3" eb="5">
      <t>シュウキュウ</t>
    </rPh>
    <rPh sb="6" eb="7">
      <t>ニチ</t>
    </rPh>
    <phoneticPr fontId="1"/>
  </si>
  <si>
    <t>対象期間内で4週8休以上を確保</t>
    <rPh sb="0" eb="5">
      <t>タイショウキカンナイ</t>
    </rPh>
    <rPh sb="7" eb="8">
      <t>シュウ</t>
    </rPh>
    <rPh sb="9" eb="10">
      <t>キュウ</t>
    </rPh>
    <rPh sb="10" eb="12">
      <t>イジョウ</t>
    </rPh>
    <rPh sb="13" eb="15">
      <t>カクホ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</si>
</sst>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游ゴシック"/>
      <family val="3"/>
      <charset val="128"/>
    </font>
    <font>
      <sz val="11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1"/>
      <color theme="1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176" fontId="2" fillId="2" borderId="3" xfId="1" applyNumberFormat="1" applyFont="1" applyFill="1" applyBorder="1" applyAlignment="1">
      <alignment horizontal="center" vertical="center"/>
    </xf>
    <xf numFmtId="0" fontId="2" fillId="2" borderId="3" xfId="0" quotePrefix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30" xfId="0" applyFont="1" applyFill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2" xfId="0" applyFont="1" applyFill="1" applyBorder="1">
      <alignment vertical="center"/>
    </xf>
    <xf numFmtId="0" fontId="5" fillId="2" borderId="0" xfId="0" applyFont="1" applyFill="1">
      <alignment vertical="center"/>
    </xf>
    <xf numFmtId="0" fontId="3" fillId="2" borderId="17" xfId="0" applyFont="1" applyFill="1" applyBorder="1" applyAlignment="1">
      <alignment vertical="center" shrinkToFit="1"/>
    </xf>
    <xf numFmtId="0" fontId="3" fillId="2" borderId="0" xfId="0" applyFont="1" applyFill="1" applyBorder="1" applyAlignment="1">
      <alignment vertical="center" shrinkToFit="1"/>
    </xf>
    <xf numFmtId="0" fontId="2" fillId="2" borderId="0" xfId="0" applyFont="1" applyFill="1" applyAlignment="1">
      <alignment vertical="top"/>
    </xf>
    <xf numFmtId="0" fontId="3" fillId="2" borderId="0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2" fillId="7" borderId="35" xfId="0" applyFont="1" applyFill="1" applyBorder="1" applyAlignment="1">
      <alignment horizontal="center" vertical="center"/>
    </xf>
    <xf numFmtId="0" fontId="2" fillId="7" borderId="34" xfId="0" applyFont="1" applyFill="1" applyBorder="1" applyAlignment="1">
      <alignment horizontal="center" vertical="center"/>
    </xf>
    <xf numFmtId="0" fontId="2" fillId="7" borderId="37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176" fontId="2" fillId="2" borderId="0" xfId="1" applyNumberFormat="1" applyFont="1" applyFill="1" applyBorder="1" applyAlignment="1">
      <alignment horizontal="center" vertical="center"/>
    </xf>
    <xf numFmtId="0" fontId="2" fillId="2" borderId="0" xfId="0" quotePrefix="1" applyFont="1" applyFill="1" applyBorder="1" applyAlignment="1">
      <alignment horizontal="center" vertical="center"/>
    </xf>
    <xf numFmtId="0" fontId="2" fillId="0" borderId="38" xfId="0" applyFont="1" applyBorder="1">
      <alignment vertical="center"/>
    </xf>
    <xf numFmtId="0" fontId="2" fillId="0" borderId="39" xfId="0" applyFont="1" applyBorder="1">
      <alignment vertical="center"/>
    </xf>
    <xf numFmtId="0" fontId="2" fillId="6" borderId="40" xfId="0" applyFont="1" applyFill="1" applyBorder="1">
      <alignment vertical="center"/>
    </xf>
    <xf numFmtId="0" fontId="2" fillId="6" borderId="41" xfId="0" applyFont="1" applyFill="1" applyBorder="1">
      <alignment vertical="center"/>
    </xf>
    <xf numFmtId="0" fontId="2" fillId="2" borderId="19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0" borderId="3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76" fontId="6" fillId="2" borderId="0" xfId="1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3" fillId="2" borderId="0" xfId="1" applyNumberFormat="1" applyFont="1" applyFill="1" applyBorder="1" applyAlignment="1">
      <alignment horizontal="center" vertical="center" shrinkToFit="1"/>
    </xf>
    <xf numFmtId="176" fontId="3" fillId="2" borderId="21" xfId="1" applyNumberFormat="1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29" xfId="0" applyFont="1" applyFill="1" applyBorder="1" applyAlignment="1">
      <alignment horizontal="center" vertical="center" shrinkToFit="1"/>
    </xf>
    <xf numFmtId="0" fontId="3" fillId="2" borderId="27" xfId="0" applyFont="1" applyFill="1" applyBorder="1" applyAlignment="1">
      <alignment horizontal="center" vertical="center" shrinkToFit="1"/>
    </xf>
    <xf numFmtId="0" fontId="3" fillId="2" borderId="26" xfId="0" applyFont="1" applyFill="1" applyBorder="1" applyAlignment="1">
      <alignment horizontal="center" vertical="center" shrinkToFit="1"/>
    </xf>
    <xf numFmtId="0" fontId="3" fillId="2" borderId="31" xfId="0" applyFont="1" applyFill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2" xfId="0" applyFont="1" applyFill="1" applyBorder="1" applyAlignment="1">
      <alignment horizontal="center" vertical="center" shrinkToFit="1"/>
    </xf>
    <xf numFmtId="0" fontId="3" fillId="0" borderId="34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</cellXfs>
  <cellStyles count="2">
    <cellStyle name="パーセント" xfId="1" builtinId="5"/>
    <cellStyle name="標準" xfId="0" builtinId="0"/>
  </cellStyles>
  <dxfs count="1780">
    <dxf>
      <fill>
        <patternFill>
          <bgColor rgb="FFFF0000"/>
        </patternFill>
      </fill>
    </dxf>
    <dxf>
      <font>
        <color rgb="FFFF0000"/>
      </font>
    </dxf>
    <dxf>
      <font>
        <color rgb="FF0070C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0070C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0070C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0070C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0070C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0070C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0070C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0070C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0070C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0070C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0070C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26" fmlaLink="$C$13" max="30" min="1" page="10" val="6"/>
</file>

<file path=xl/ctrlProps/ctrlProp2.xml><?xml version="1.0" encoding="utf-8"?>
<formControlPr xmlns="http://schemas.microsoft.com/office/spreadsheetml/2009/9/main" objectType="Spin" dx="26" fmlaLink="$E$13" max="12" min="1" page="10" val="6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</xdr:colOff>
          <xdr:row>11</xdr:row>
          <xdr:rowOff>95250</xdr:rowOff>
        </xdr:from>
        <xdr:to>
          <xdr:col>3</xdr:col>
          <xdr:colOff>0</xdr:colOff>
          <xdr:row>12</xdr:row>
          <xdr:rowOff>95250</xdr:rowOff>
        </xdr:to>
        <xdr:sp macro="" textlink="">
          <xdr:nvSpPr>
            <xdr:cNvPr id="3073" name="Spinner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57150</xdr:colOff>
          <xdr:row>11</xdr:row>
          <xdr:rowOff>114300</xdr:rowOff>
        </xdr:from>
        <xdr:to>
          <xdr:col>5</xdr:col>
          <xdr:colOff>0</xdr:colOff>
          <xdr:row>12</xdr:row>
          <xdr:rowOff>104775</xdr:rowOff>
        </xdr:to>
        <xdr:sp macro="" textlink="">
          <xdr:nvSpPr>
            <xdr:cNvPr id="3074" name="Spinner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xdr:twoCellAnchor editAs="oneCell">
    <xdr:from>
      <xdr:col>38</xdr:col>
      <xdr:colOff>121920</xdr:colOff>
      <xdr:row>0</xdr:row>
      <xdr:rowOff>182880</xdr:rowOff>
    </xdr:from>
    <xdr:to>
      <xdr:col>42</xdr:col>
      <xdr:colOff>26670</xdr:colOff>
      <xdr:row>6</xdr:row>
      <xdr:rowOff>91440</xdr:rowOff>
    </xdr:to>
    <xdr:pic>
      <xdr:nvPicPr>
        <xdr:cNvPr id="5" name="図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1195" y="182880"/>
          <a:ext cx="1752600" cy="1203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42</xdr:col>
      <xdr:colOff>76200</xdr:colOff>
      <xdr:row>0</xdr:row>
      <xdr:rowOff>182880</xdr:rowOff>
    </xdr:from>
    <xdr:to>
      <xdr:col>47</xdr:col>
      <xdr:colOff>213360</xdr:colOff>
      <xdr:row>10</xdr:row>
      <xdr:rowOff>60960</xdr:rowOff>
    </xdr:to>
    <xdr:pic>
      <xdr:nvPicPr>
        <xdr:cNvPr id="6" name="図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675" y="182880"/>
          <a:ext cx="1632585" cy="2125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104775</xdr:colOff>
      <xdr:row>6</xdr:row>
      <xdr:rowOff>85725</xdr:rowOff>
    </xdr:from>
    <xdr:to>
      <xdr:col>32</xdr:col>
      <xdr:colOff>85725</xdr:colOff>
      <xdr:row>8</xdr:row>
      <xdr:rowOff>95250</xdr:rowOff>
    </xdr:to>
    <xdr:pic>
      <xdr:nvPicPr>
        <xdr:cNvPr id="7" name="図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1381125"/>
          <a:ext cx="29527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104775</xdr:colOff>
      <xdr:row>8</xdr:row>
      <xdr:rowOff>161925</xdr:rowOff>
    </xdr:from>
    <xdr:to>
      <xdr:col>36</xdr:col>
      <xdr:colOff>28575</xdr:colOff>
      <xdr:row>10</xdr:row>
      <xdr:rowOff>180975</xdr:rowOff>
    </xdr:to>
    <xdr:pic>
      <xdr:nvPicPr>
        <xdr:cNvPr id="11" name="図 1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1933575"/>
          <a:ext cx="38100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P61"/>
  <sheetViews>
    <sheetView tabSelected="1" zoomScaleNormal="100" workbookViewId="0">
      <selection activeCell="AX22" sqref="AX22"/>
    </sheetView>
  </sheetViews>
  <sheetFormatPr defaultRowHeight="13.5" x14ac:dyDescent="0.15"/>
  <cols>
    <col min="1" max="1" width="1.375" customWidth="1"/>
    <col min="2" max="2" width="5.625" customWidth="1"/>
    <col min="3" max="3" width="2.75" customWidth="1"/>
    <col min="4" max="4" width="3" customWidth="1"/>
    <col min="5" max="5" width="3.125" customWidth="1"/>
    <col min="6" max="6" width="4.5" customWidth="1"/>
    <col min="7" max="9" width="5.5" customWidth="1"/>
    <col min="10" max="40" width="3" customWidth="1"/>
    <col min="41" max="42" width="9.125" customWidth="1"/>
    <col min="43" max="44" width="3.875" customWidth="1"/>
    <col min="45" max="45" width="3" customWidth="1"/>
    <col min="46" max="46" width="3.875" customWidth="1"/>
    <col min="47" max="47" width="5" customWidth="1"/>
    <col min="48" max="48" width="3.875" customWidth="1"/>
    <col min="49" max="49" width="1.125" customWidth="1"/>
    <col min="50" max="50" width="5.25" customWidth="1"/>
    <col min="51" max="51" width="5.5" customWidth="1"/>
    <col min="52" max="52" width="4.75" customWidth="1"/>
    <col min="53" max="53" width="5.5" customWidth="1"/>
    <col min="54" max="54" width="16.375" customWidth="1"/>
    <col min="55" max="55" width="5.25" customWidth="1"/>
    <col min="57" max="57" width="17.5" customWidth="1"/>
    <col min="58" max="58" width="5.375" customWidth="1"/>
    <col min="61" max="61" width="14.625" customWidth="1"/>
    <col min="62" max="62" width="11.5" customWidth="1"/>
    <col min="63" max="63" width="12.5" customWidth="1"/>
    <col min="65" max="65" width="17.375" customWidth="1"/>
    <col min="66" max="66" width="32.5" customWidth="1"/>
  </cols>
  <sheetData>
    <row r="1" spans="1:68" ht="37.15" customHeight="1" x14ac:dyDescent="0.15">
      <c r="A1" s="15"/>
      <c r="B1" s="28" t="s">
        <v>57</v>
      </c>
      <c r="C1" s="15"/>
      <c r="D1" s="15"/>
      <c r="E1" s="15"/>
      <c r="F1" s="15"/>
      <c r="G1" s="15"/>
      <c r="H1" s="15"/>
      <c r="I1" s="15"/>
      <c r="J1" s="50" t="s">
        <v>17</v>
      </c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BG1" s="2"/>
      <c r="BH1" s="2"/>
      <c r="BI1" s="2"/>
      <c r="BJ1" s="2"/>
      <c r="BK1" s="2"/>
      <c r="BL1" s="2"/>
      <c r="BM1" s="2"/>
    </row>
    <row r="2" spans="1:68" ht="11.45" customHeight="1" x14ac:dyDescent="0.15">
      <c r="A2" s="15"/>
      <c r="B2" s="14"/>
      <c r="C2" s="31"/>
      <c r="D2" s="31"/>
      <c r="E2" s="31"/>
      <c r="F2" s="31"/>
      <c r="G2" s="14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Z2" t="s">
        <v>37</v>
      </c>
      <c r="BA2">
        <f>+C13+2018</f>
        <v>2024</v>
      </c>
      <c r="BB2" t="s">
        <v>9</v>
      </c>
      <c r="BG2" s="2"/>
      <c r="BH2" s="2"/>
      <c r="BI2" s="2"/>
      <c r="BJ2" s="2"/>
      <c r="BK2" s="2"/>
      <c r="BL2" s="2"/>
      <c r="BM2" s="2"/>
    </row>
    <row r="3" spans="1:68" ht="18.75" x14ac:dyDescent="0.15">
      <c r="A3" s="15"/>
      <c r="B3" s="14"/>
      <c r="C3" s="48" t="s">
        <v>52</v>
      </c>
      <c r="D3" s="48"/>
      <c r="E3" s="48"/>
      <c r="F3" s="48"/>
      <c r="G3" s="14"/>
      <c r="H3" s="51" t="s">
        <v>56</v>
      </c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15"/>
      <c r="AC3" s="14"/>
      <c r="AD3" s="14"/>
      <c r="AE3" s="14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BB3" s="2"/>
      <c r="BC3" s="2"/>
      <c r="BD3" s="2"/>
      <c r="BE3" s="2"/>
      <c r="BG3" s="2"/>
      <c r="BH3" s="2"/>
      <c r="BL3" s="2"/>
      <c r="BM3" s="2"/>
    </row>
    <row r="4" spans="1:68" ht="5.45" customHeight="1" x14ac:dyDescent="0.15">
      <c r="A4" s="15"/>
      <c r="B4" s="14"/>
      <c r="C4" s="31"/>
      <c r="D4" s="31"/>
      <c r="E4" s="31"/>
      <c r="F4" s="31"/>
      <c r="G4" s="14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15"/>
      <c r="AC4" s="14"/>
      <c r="AD4" s="14"/>
      <c r="AE4" s="14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BB4" s="2"/>
      <c r="BC4" s="2"/>
      <c r="BD4" s="2"/>
      <c r="BE4" s="2"/>
      <c r="BG4" s="2"/>
      <c r="BH4" s="2"/>
      <c r="BL4" s="2"/>
      <c r="BM4" s="2"/>
    </row>
    <row r="5" spans="1:68" ht="18.75" x14ac:dyDescent="0.15">
      <c r="A5" s="15"/>
      <c r="B5" s="14"/>
      <c r="C5" s="48" t="s">
        <v>53</v>
      </c>
      <c r="D5" s="48"/>
      <c r="E5" s="48"/>
      <c r="F5" s="48"/>
      <c r="G5" s="14"/>
      <c r="H5" s="24"/>
      <c r="I5" s="24" t="s">
        <v>19</v>
      </c>
      <c r="J5" s="24">
        <v>6</v>
      </c>
      <c r="K5" s="24" t="s">
        <v>9</v>
      </c>
      <c r="L5" s="24">
        <v>6</v>
      </c>
      <c r="M5" s="24" t="s">
        <v>18</v>
      </c>
      <c r="N5" s="24">
        <v>2</v>
      </c>
      <c r="O5" s="24" t="s">
        <v>0</v>
      </c>
      <c r="P5" s="24"/>
      <c r="Q5" s="24" t="s">
        <v>54</v>
      </c>
      <c r="R5" s="52" t="s">
        <v>19</v>
      </c>
      <c r="S5" s="52"/>
      <c r="T5" s="52"/>
      <c r="U5" s="24">
        <v>6</v>
      </c>
      <c r="V5" s="24" t="s">
        <v>9</v>
      </c>
      <c r="W5" s="24">
        <v>10</v>
      </c>
      <c r="X5" s="24" t="s">
        <v>18</v>
      </c>
      <c r="Y5" s="24">
        <v>8</v>
      </c>
      <c r="Z5" s="24" t="s">
        <v>0</v>
      </c>
      <c r="AA5" s="24"/>
      <c r="AB5" s="14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BD5" s="2"/>
      <c r="BG5" s="2"/>
      <c r="BH5" s="2"/>
      <c r="BL5" s="2"/>
      <c r="BM5" s="2"/>
    </row>
    <row r="6" spans="1:68" ht="11.45" customHeight="1" x14ac:dyDescent="0.15">
      <c r="A6" s="15"/>
      <c r="B6" s="14"/>
      <c r="C6" s="15"/>
      <c r="D6" s="15"/>
      <c r="E6" s="15"/>
      <c r="F6" s="15"/>
      <c r="G6" s="15"/>
      <c r="H6" s="15"/>
      <c r="I6" s="15"/>
      <c r="J6" s="14"/>
      <c r="K6" s="14"/>
      <c r="L6" s="14"/>
      <c r="M6" s="14"/>
      <c r="N6" s="14"/>
      <c r="O6" s="14"/>
      <c r="P6" s="14"/>
      <c r="Q6" s="14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BD6" s="2"/>
      <c r="BG6" s="2"/>
      <c r="BH6" s="2"/>
      <c r="BL6" s="2"/>
      <c r="BM6" s="2"/>
    </row>
    <row r="7" spans="1:68" ht="18.75" x14ac:dyDescent="0.15">
      <c r="A7" s="15"/>
      <c r="B7" s="14"/>
      <c r="C7" s="48" t="s">
        <v>44</v>
      </c>
      <c r="D7" s="48"/>
      <c r="E7" s="48"/>
      <c r="F7" s="48"/>
      <c r="G7" s="14"/>
      <c r="H7" s="14">
        <f>+AU14+AU18+AU22+AU26+AU30+AU34+AU38+AU43+AU47+AU51+AU55+AU59</f>
        <v>103</v>
      </c>
      <c r="I7" s="14" t="s">
        <v>0</v>
      </c>
      <c r="J7" s="15"/>
      <c r="K7" s="14"/>
      <c r="L7" s="14"/>
      <c r="M7" s="14"/>
      <c r="N7" s="14"/>
      <c r="O7" s="14"/>
      <c r="P7" s="14"/>
      <c r="Q7" s="14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BD7" s="2"/>
      <c r="BG7" s="2"/>
      <c r="BH7" s="2"/>
      <c r="BL7" s="2"/>
      <c r="BM7" s="2"/>
    </row>
    <row r="8" spans="1:68" ht="18.75" x14ac:dyDescent="0.15">
      <c r="A8" s="15"/>
      <c r="B8" s="14"/>
      <c r="C8" s="48" t="s">
        <v>45</v>
      </c>
      <c r="D8" s="48"/>
      <c r="E8" s="48"/>
      <c r="F8" s="48"/>
      <c r="G8" s="14"/>
      <c r="H8" s="14">
        <f>+AU15+AU19+AU23+AU27+AU31+AU35+AU39+AU44+AU48+AU52+AU56+AU60</f>
        <v>30</v>
      </c>
      <c r="I8" s="14" t="s">
        <v>0</v>
      </c>
      <c r="J8" s="14"/>
      <c r="K8" s="15"/>
      <c r="L8" s="15"/>
      <c r="M8" s="15"/>
      <c r="N8" s="15"/>
      <c r="O8" s="15"/>
      <c r="P8" s="15"/>
      <c r="Q8" s="14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BD8" s="2"/>
      <c r="BG8" s="2"/>
      <c r="BH8" s="2"/>
      <c r="BL8" s="2"/>
      <c r="BM8" s="2"/>
    </row>
    <row r="9" spans="1:68" ht="18.75" x14ac:dyDescent="0.15">
      <c r="A9" s="15"/>
      <c r="B9" s="14"/>
      <c r="C9" s="48" t="s">
        <v>46</v>
      </c>
      <c r="D9" s="48"/>
      <c r="E9" s="48"/>
      <c r="F9" s="48"/>
      <c r="G9" s="14"/>
      <c r="H9" s="14">
        <f>+H8</f>
        <v>30</v>
      </c>
      <c r="I9" s="14" t="s">
        <v>47</v>
      </c>
      <c r="J9" s="48">
        <f>+H7</f>
        <v>103</v>
      </c>
      <c r="K9" s="48"/>
      <c r="L9" s="48" t="s">
        <v>42</v>
      </c>
      <c r="M9" s="48"/>
      <c r="N9" s="49">
        <f>ROUND(H9/J9,3)</f>
        <v>0.29099999999999998</v>
      </c>
      <c r="O9" s="49"/>
      <c r="P9" s="49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BD9" s="2"/>
      <c r="BG9" s="2"/>
      <c r="BH9" s="2"/>
      <c r="BL9" s="2"/>
      <c r="BM9" s="2"/>
    </row>
    <row r="10" spans="1:68" ht="18.75" x14ac:dyDescent="0.15">
      <c r="A10" s="15"/>
      <c r="B10" s="14"/>
      <c r="C10" s="48" t="s">
        <v>45</v>
      </c>
      <c r="D10" s="48"/>
      <c r="E10" s="48"/>
      <c r="F10" s="48"/>
      <c r="G10" s="14"/>
      <c r="H10" s="25" t="str">
        <f>IF(N9&lt;0.214,"不履行",IF(AND(N9&lt;0.25,N9&gt;=0.214),BI15,IF(AND(N9&lt;0.285,N9&gt;=0.25),BI14,IF(N9&gt;=0.285,BI13,""))))</f>
        <v>４週８休以上</v>
      </c>
      <c r="I10" s="14"/>
      <c r="J10" s="14"/>
      <c r="K10" s="14"/>
      <c r="L10" s="14"/>
      <c r="M10" s="14"/>
      <c r="N10" s="14"/>
      <c r="O10" s="14"/>
      <c r="P10" s="14"/>
      <c r="Q10" s="14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BD10" s="3"/>
      <c r="BE10" s="2"/>
      <c r="BG10" s="2"/>
      <c r="BH10" s="2"/>
      <c r="BI10" s="2"/>
      <c r="BJ10" s="2"/>
      <c r="BK10" s="2"/>
      <c r="BL10" s="2"/>
      <c r="BM10" s="2"/>
    </row>
    <row r="11" spans="1:68" ht="22.9" customHeight="1" thickBot="1" x14ac:dyDescent="0.2">
      <c r="A11" s="15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BD11" s="3"/>
      <c r="BE11" s="2"/>
      <c r="BG11" s="2"/>
      <c r="BH11" s="2"/>
      <c r="BI11" s="2"/>
      <c r="BJ11" s="2"/>
      <c r="BK11" s="2"/>
      <c r="BL11" s="2"/>
      <c r="BM11" s="2"/>
    </row>
    <row r="12" spans="1:68" ht="18.75" x14ac:dyDescent="0.15">
      <c r="A12" s="15"/>
      <c r="B12" s="16"/>
      <c r="C12" s="17"/>
      <c r="D12" s="17"/>
      <c r="E12" s="17"/>
      <c r="F12" s="17"/>
      <c r="G12" s="53" t="s">
        <v>5</v>
      </c>
      <c r="H12" s="54"/>
      <c r="I12" s="55"/>
      <c r="J12" s="4">
        <v>1</v>
      </c>
      <c r="K12" s="4">
        <v>2</v>
      </c>
      <c r="L12" s="4">
        <v>3</v>
      </c>
      <c r="M12" s="4">
        <v>4</v>
      </c>
      <c r="N12" s="4">
        <v>5</v>
      </c>
      <c r="O12" s="4">
        <v>6</v>
      </c>
      <c r="P12" s="4">
        <v>7</v>
      </c>
      <c r="Q12" s="4">
        <v>8</v>
      </c>
      <c r="R12" s="4">
        <v>9</v>
      </c>
      <c r="S12" s="4">
        <v>10</v>
      </c>
      <c r="T12" s="4">
        <v>11</v>
      </c>
      <c r="U12" s="4">
        <v>12</v>
      </c>
      <c r="V12" s="4">
        <v>13</v>
      </c>
      <c r="W12" s="4">
        <v>14</v>
      </c>
      <c r="X12" s="4">
        <v>15</v>
      </c>
      <c r="Y12" s="4">
        <v>16</v>
      </c>
      <c r="Z12" s="4">
        <v>17</v>
      </c>
      <c r="AA12" s="4">
        <v>18</v>
      </c>
      <c r="AB12" s="4">
        <v>19</v>
      </c>
      <c r="AC12" s="4">
        <v>20</v>
      </c>
      <c r="AD12" s="4">
        <v>21</v>
      </c>
      <c r="AE12" s="4">
        <v>22</v>
      </c>
      <c r="AF12" s="4">
        <v>23</v>
      </c>
      <c r="AG12" s="4">
        <v>24</v>
      </c>
      <c r="AH12" s="4">
        <v>25</v>
      </c>
      <c r="AI12" s="4">
        <v>26</v>
      </c>
      <c r="AJ12" s="4">
        <v>27</v>
      </c>
      <c r="AK12" s="4">
        <v>28</v>
      </c>
      <c r="AL12" s="4">
        <f>IF(E13&gt;2,29,IF(E13=1,29,IF(AND(E13=2,BA2=2024),29,IF(AND(E13=2,BA2=2028),29,IF(AND(E13=2,BA2=2032),29,"")))))</f>
        <v>29</v>
      </c>
      <c r="AM12" s="4">
        <f>IF(E13=2,"",30)</f>
        <v>30</v>
      </c>
      <c r="AN12" s="4" t="str">
        <f>IF(E13=1,31,IF(E13=3,31,IF(E13=5,31,IF(E13=7,31,IF(E13=8,31,IF(E13=10,31,IF(E13=12,31,"")))))))</f>
        <v/>
      </c>
      <c r="AO12" s="96" t="s">
        <v>58</v>
      </c>
      <c r="AP12" s="97" t="s">
        <v>62</v>
      </c>
      <c r="AQ12" s="56" t="s">
        <v>40</v>
      </c>
      <c r="AR12" s="57"/>
      <c r="AS12" s="57"/>
      <c r="AT12" s="57"/>
      <c r="AU12" s="57"/>
      <c r="AV12" s="58"/>
      <c r="AW12" s="15"/>
      <c r="BA12" t="s">
        <v>18</v>
      </c>
      <c r="BB12" s="59" t="s">
        <v>31</v>
      </c>
      <c r="BC12" s="60"/>
      <c r="BD12" s="3"/>
      <c r="BE12" s="59" t="s">
        <v>32</v>
      </c>
      <c r="BF12" s="60"/>
      <c r="BG12" s="2"/>
      <c r="BH12" s="2"/>
      <c r="BI12" s="6" t="s">
        <v>51</v>
      </c>
      <c r="BJ12" s="6" t="s">
        <v>46</v>
      </c>
      <c r="BK12" s="6" t="s">
        <v>49</v>
      </c>
      <c r="BL12" s="2"/>
      <c r="BM12" s="43" t="s">
        <v>61</v>
      </c>
      <c r="BN12" s="41" t="s">
        <v>63</v>
      </c>
      <c r="BO12" s="38"/>
      <c r="BP12" s="38"/>
    </row>
    <row r="13" spans="1:68" ht="19.5" thickBot="1" x14ac:dyDescent="0.2">
      <c r="A13" s="15"/>
      <c r="B13" s="61" t="s">
        <v>19</v>
      </c>
      <c r="C13" s="62">
        <v>6</v>
      </c>
      <c r="D13" s="62" t="s">
        <v>9</v>
      </c>
      <c r="E13" s="62">
        <v>6</v>
      </c>
      <c r="F13" s="63" t="s">
        <v>18</v>
      </c>
      <c r="G13" s="64" t="s">
        <v>1</v>
      </c>
      <c r="H13" s="65"/>
      <c r="I13" s="66"/>
      <c r="J13" s="5" t="str">
        <f t="shared" ref="J13:AK13" si="0">CHOOSE(WEEKDAY($BA$2&amp;"/"&amp;$E$13&amp;"/"&amp;J12),"日","月","火","水","木","金","土")</f>
        <v>土</v>
      </c>
      <c r="K13" s="5" t="str">
        <f t="shared" si="0"/>
        <v>日</v>
      </c>
      <c r="L13" s="5" t="str">
        <f t="shared" si="0"/>
        <v>月</v>
      </c>
      <c r="M13" s="5" t="str">
        <f t="shared" si="0"/>
        <v>火</v>
      </c>
      <c r="N13" s="5" t="str">
        <f t="shared" si="0"/>
        <v>水</v>
      </c>
      <c r="O13" s="5" t="str">
        <f t="shared" si="0"/>
        <v>木</v>
      </c>
      <c r="P13" s="5" t="str">
        <f t="shared" si="0"/>
        <v>金</v>
      </c>
      <c r="Q13" s="5" t="str">
        <f t="shared" si="0"/>
        <v>土</v>
      </c>
      <c r="R13" s="5" t="str">
        <f t="shared" si="0"/>
        <v>日</v>
      </c>
      <c r="S13" s="5" t="str">
        <f t="shared" si="0"/>
        <v>月</v>
      </c>
      <c r="T13" s="5" t="str">
        <f t="shared" si="0"/>
        <v>火</v>
      </c>
      <c r="U13" s="5" t="str">
        <f t="shared" si="0"/>
        <v>水</v>
      </c>
      <c r="V13" s="5" t="str">
        <f t="shared" si="0"/>
        <v>木</v>
      </c>
      <c r="W13" s="5" t="str">
        <f t="shared" si="0"/>
        <v>金</v>
      </c>
      <c r="X13" s="5" t="str">
        <f t="shared" si="0"/>
        <v>土</v>
      </c>
      <c r="Y13" s="5" t="str">
        <f t="shared" si="0"/>
        <v>日</v>
      </c>
      <c r="Z13" s="5" t="str">
        <f t="shared" si="0"/>
        <v>月</v>
      </c>
      <c r="AA13" s="5" t="str">
        <f t="shared" si="0"/>
        <v>火</v>
      </c>
      <c r="AB13" s="5" t="str">
        <f t="shared" si="0"/>
        <v>水</v>
      </c>
      <c r="AC13" s="5" t="str">
        <f t="shared" si="0"/>
        <v>木</v>
      </c>
      <c r="AD13" s="5" t="str">
        <f t="shared" si="0"/>
        <v>金</v>
      </c>
      <c r="AE13" s="5" t="str">
        <f t="shared" si="0"/>
        <v>土</v>
      </c>
      <c r="AF13" s="5" t="str">
        <f t="shared" si="0"/>
        <v>日</v>
      </c>
      <c r="AG13" s="5" t="str">
        <f t="shared" si="0"/>
        <v>月</v>
      </c>
      <c r="AH13" s="5" t="str">
        <f t="shared" si="0"/>
        <v>火</v>
      </c>
      <c r="AI13" s="5" t="str">
        <f t="shared" si="0"/>
        <v>水</v>
      </c>
      <c r="AJ13" s="5" t="str">
        <f t="shared" si="0"/>
        <v>木</v>
      </c>
      <c r="AK13" s="5" t="str">
        <f t="shared" si="0"/>
        <v>金</v>
      </c>
      <c r="AL13" s="5" t="str">
        <f>IF(AL12="","",CHOOSE(WEEKDAY($BA$2&amp;"/"&amp;$E$13&amp;"/"&amp;AL12),"日","月","火","水","木","金","土"))</f>
        <v>土</v>
      </c>
      <c r="AM13" s="5" t="str">
        <f>IF(AM12="","",CHOOSE(WEEKDAY($BA$2&amp;"/"&amp;$E$13&amp;"/"&amp;AM12),"日","月","火","水","木","金","土"))</f>
        <v>日</v>
      </c>
      <c r="AN13" s="5" t="str">
        <f>IF(AN12="","",CHOOSE(WEEKDAY($BA$2&amp;"/"&amp;$E$13&amp;"/"&amp;AN12),"日","月","火","水","木","金","土"))</f>
        <v/>
      </c>
      <c r="AO13" s="87"/>
      <c r="AP13" s="95"/>
      <c r="AQ13" s="26">
        <f>+AU15</f>
        <v>3</v>
      </c>
      <c r="AR13" s="27" t="s">
        <v>41</v>
      </c>
      <c r="AS13" s="29">
        <f>+AU14</f>
        <v>9</v>
      </c>
      <c r="AT13" s="27" t="s">
        <v>42</v>
      </c>
      <c r="AU13" s="67">
        <f>IF(AU14=0,"",ROUND((AU15/AU14),3))</f>
        <v>0.33300000000000002</v>
      </c>
      <c r="AV13" s="68"/>
      <c r="AW13" s="15"/>
      <c r="BA13" t="s">
        <v>16</v>
      </c>
      <c r="BB13" s="6" t="s">
        <v>21</v>
      </c>
      <c r="BC13" s="6" t="s">
        <v>22</v>
      </c>
      <c r="BD13" s="3"/>
      <c r="BE13" s="6" t="s">
        <v>33</v>
      </c>
      <c r="BF13" s="6" t="s">
        <v>10</v>
      </c>
      <c r="BG13" s="2"/>
      <c r="BH13" s="2"/>
      <c r="BI13" s="6" t="s">
        <v>48</v>
      </c>
      <c r="BJ13" s="10">
        <v>0.28499999999999998</v>
      </c>
      <c r="BK13" s="11" t="s">
        <v>50</v>
      </c>
      <c r="BL13" s="2"/>
      <c r="BM13" s="44" t="s">
        <v>64</v>
      </c>
      <c r="BN13" s="42" t="s">
        <v>65</v>
      </c>
      <c r="BO13" s="38"/>
      <c r="BP13" s="38"/>
    </row>
    <row r="14" spans="1:68" ht="18.75" x14ac:dyDescent="0.15">
      <c r="A14" s="15"/>
      <c r="B14" s="61"/>
      <c r="C14" s="62"/>
      <c r="D14" s="62"/>
      <c r="E14" s="62"/>
      <c r="F14" s="63"/>
      <c r="G14" s="64" t="s">
        <v>4</v>
      </c>
      <c r="H14" s="65"/>
      <c r="I14" s="66"/>
      <c r="J14" s="5" t="s">
        <v>22</v>
      </c>
      <c r="K14" s="5" t="s">
        <v>38</v>
      </c>
      <c r="L14" s="5" t="s">
        <v>11</v>
      </c>
      <c r="M14" s="5" t="s">
        <v>11</v>
      </c>
      <c r="N14" s="5" t="s">
        <v>11</v>
      </c>
      <c r="O14" s="5" t="s">
        <v>11</v>
      </c>
      <c r="P14" s="5" t="s">
        <v>11</v>
      </c>
      <c r="Q14" s="5" t="s">
        <v>11</v>
      </c>
      <c r="R14" s="5" t="s">
        <v>11</v>
      </c>
      <c r="S14" s="5" t="s">
        <v>11</v>
      </c>
      <c r="T14" s="5" t="s">
        <v>11</v>
      </c>
      <c r="U14" s="5" t="s">
        <v>11</v>
      </c>
      <c r="V14" s="5" t="s">
        <v>11</v>
      </c>
      <c r="W14" s="5" t="s">
        <v>11</v>
      </c>
      <c r="X14" s="5" t="s">
        <v>11</v>
      </c>
      <c r="Y14" s="5" t="s">
        <v>11</v>
      </c>
      <c r="Z14" s="5" t="s">
        <v>11</v>
      </c>
      <c r="AA14" s="5" t="s">
        <v>11</v>
      </c>
      <c r="AB14" s="5" t="s">
        <v>11</v>
      </c>
      <c r="AC14" s="5" t="s">
        <v>11</v>
      </c>
      <c r="AD14" s="5" t="s">
        <v>11</v>
      </c>
      <c r="AE14" s="5" t="s">
        <v>24</v>
      </c>
      <c r="AF14" s="5" t="s">
        <v>39</v>
      </c>
      <c r="AG14" s="5" t="s">
        <v>39</v>
      </c>
      <c r="AH14" s="5" t="s">
        <v>39</v>
      </c>
      <c r="AI14" s="5" t="s">
        <v>39</v>
      </c>
      <c r="AJ14" s="5" t="s">
        <v>39</v>
      </c>
      <c r="AK14" s="5" t="s">
        <v>39</v>
      </c>
      <c r="AL14" s="5" t="s">
        <v>39</v>
      </c>
      <c r="AM14" s="5" t="s">
        <v>39</v>
      </c>
      <c r="AN14" s="5"/>
      <c r="AO14" s="87"/>
      <c r="AP14" s="95"/>
      <c r="AQ14" s="72" t="s">
        <v>13</v>
      </c>
      <c r="AR14" s="73"/>
      <c r="AS14" s="73"/>
      <c r="AT14" s="73"/>
      <c r="AU14" s="74">
        <f>COUNTIF(J14:AN14,$BC$15)+COUNTIF(J14:AN14,$BC$16)+COUNTIF(J14:AN14,$BC$20)</f>
        <v>9</v>
      </c>
      <c r="AV14" s="75"/>
      <c r="AW14" s="15"/>
      <c r="BA14" t="s">
        <v>14</v>
      </c>
      <c r="BB14" s="6" t="s">
        <v>20</v>
      </c>
      <c r="BC14" s="6" t="s">
        <v>38</v>
      </c>
      <c r="BD14" s="3"/>
      <c r="BE14" s="6" t="s">
        <v>34</v>
      </c>
      <c r="BF14" s="9" t="s">
        <v>35</v>
      </c>
      <c r="BG14" s="2"/>
      <c r="BH14" s="2"/>
      <c r="BI14" s="30"/>
      <c r="BJ14" s="39"/>
      <c r="BK14" s="40"/>
      <c r="BL14" s="2"/>
      <c r="BM14" s="38"/>
      <c r="BN14" s="38"/>
      <c r="BO14" s="38"/>
      <c r="BP14" s="38"/>
    </row>
    <row r="15" spans="1:68" ht="18.75" x14ac:dyDescent="0.15">
      <c r="A15" s="15"/>
      <c r="B15" s="18"/>
      <c r="C15" s="19"/>
      <c r="D15" s="19"/>
      <c r="E15" s="19"/>
      <c r="F15" s="19"/>
      <c r="G15" s="64" t="s">
        <v>30</v>
      </c>
      <c r="H15" s="65"/>
      <c r="I15" s="66"/>
      <c r="J15" s="5" t="s">
        <v>11</v>
      </c>
      <c r="K15" s="5" t="s">
        <v>11</v>
      </c>
      <c r="L15" s="5" t="s">
        <v>11</v>
      </c>
      <c r="M15" s="5" t="s">
        <v>11</v>
      </c>
      <c r="N15" s="5" t="s">
        <v>11</v>
      </c>
      <c r="O15" s="5" t="s">
        <v>11</v>
      </c>
      <c r="P15" s="5" t="s">
        <v>11</v>
      </c>
      <c r="Q15" s="5" t="s">
        <v>11</v>
      </c>
      <c r="R15" s="5" t="s">
        <v>11</v>
      </c>
      <c r="S15" s="5" t="s">
        <v>11</v>
      </c>
      <c r="T15" s="5" t="s">
        <v>11</v>
      </c>
      <c r="U15" s="5" t="s">
        <v>11</v>
      </c>
      <c r="V15" s="5" t="s">
        <v>11</v>
      </c>
      <c r="W15" s="5" t="s">
        <v>11</v>
      </c>
      <c r="X15" s="5" t="s">
        <v>11</v>
      </c>
      <c r="Y15" s="5" t="s">
        <v>11</v>
      </c>
      <c r="Z15" s="5" t="s">
        <v>11</v>
      </c>
      <c r="AA15" s="5" t="s">
        <v>11</v>
      </c>
      <c r="AB15" s="5" t="s">
        <v>11</v>
      </c>
      <c r="AC15" s="5" t="s">
        <v>11</v>
      </c>
      <c r="AD15" s="5" t="s">
        <v>11</v>
      </c>
      <c r="AE15" s="5" t="s">
        <v>35</v>
      </c>
      <c r="AF15" s="5" t="s">
        <v>35</v>
      </c>
      <c r="AG15" s="5" t="s">
        <v>10</v>
      </c>
      <c r="AH15" s="5" t="s">
        <v>10</v>
      </c>
      <c r="AI15" s="5" t="s">
        <v>10</v>
      </c>
      <c r="AJ15" s="5" t="s">
        <v>10</v>
      </c>
      <c r="AK15" s="5" t="s">
        <v>10</v>
      </c>
      <c r="AL15" s="5" t="s">
        <v>10</v>
      </c>
      <c r="AM15" s="5" t="s">
        <v>35</v>
      </c>
      <c r="AN15" s="5"/>
      <c r="AO15" s="34" t="s">
        <v>59</v>
      </c>
      <c r="AP15" s="32" t="str">
        <f>IF(OR(AU13&gt;=0.285,AO15="○"),"○","")</f>
        <v>○</v>
      </c>
      <c r="AQ15" s="76" t="s">
        <v>6</v>
      </c>
      <c r="AR15" s="77"/>
      <c r="AS15" s="77"/>
      <c r="AT15" s="77"/>
      <c r="AU15" s="78">
        <f>COUNTIF(J15:AN15,$BF$14)+COUNTIF(J15:AN15,$BF$16)</f>
        <v>3</v>
      </c>
      <c r="AV15" s="79"/>
      <c r="AW15" s="15"/>
      <c r="BA15" t="s">
        <v>2</v>
      </c>
      <c r="BB15" s="6" t="s">
        <v>23</v>
      </c>
      <c r="BC15" s="7" t="s">
        <v>24</v>
      </c>
      <c r="BD15" s="1"/>
      <c r="BE15" s="6" t="s">
        <v>43</v>
      </c>
      <c r="BF15" s="6" t="s">
        <v>11</v>
      </c>
      <c r="BG15" s="2"/>
      <c r="BH15" s="2"/>
      <c r="BI15" s="30"/>
      <c r="BJ15" s="39"/>
      <c r="BK15" s="40"/>
      <c r="BL15" s="2"/>
      <c r="BM15" s="38"/>
      <c r="BN15" s="38"/>
      <c r="BO15" s="38"/>
      <c r="BP15" s="38"/>
    </row>
    <row r="16" spans="1:68" ht="18.75" x14ac:dyDescent="0.15">
      <c r="A16" s="15"/>
      <c r="B16" s="20"/>
      <c r="C16" s="21"/>
      <c r="D16" s="21"/>
      <c r="E16" s="21"/>
      <c r="F16" s="21"/>
      <c r="G16" s="64" t="s">
        <v>5</v>
      </c>
      <c r="H16" s="65"/>
      <c r="I16" s="66"/>
      <c r="J16" s="5">
        <v>1</v>
      </c>
      <c r="K16" s="5">
        <v>2</v>
      </c>
      <c r="L16" s="5">
        <v>3</v>
      </c>
      <c r="M16" s="5">
        <v>4</v>
      </c>
      <c r="N16" s="5">
        <v>5</v>
      </c>
      <c r="O16" s="5">
        <v>6</v>
      </c>
      <c r="P16" s="5">
        <v>7</v>
      </c>
      <c r="Q16" s="5">
        <v>8</v>
      </c>
      <c r="R16" s="5">
        <v>9</v>
      </c>
      <c r="S16" s="5">
        <v>10</v>
      </c>
      <c r="T16" s="5">
        <v>11</v>
      </c>
      <c r="U16" s="5">
        <v>12</v>
      </c>
      <c r="V16" s="5">
        <v>13</v>
      </c>
      <c r="W16" s="5">
        <v>14</v>
      </c>
      <c r="X16" s="5">
        <v>15</v>
      </c>
      <c r="Y16" s="5">
        <v>16</v>
      </c>
      <c r="Z16" s="5">
        <v>17</v>
      </c>
      <c r="AA16" s="5">
        <v>18</v>
      </c>
      <c r="AB16" s="5">
        <v>19</v>
      </c>
      <c r="AC16" s="5">
        <v>20</v>
      </c>
      <c r="AD16" s="5">
        <v>21</v>
      </c>
      <c r="AE16" s="5">
        <v>22</v>
      </c>
      <c r="AF16" s="5">
        <v>23</v>
      </c>
      <c r="AG16" s="5">
        <v>24</v>
      </c>
      <c r="AH16" s="5">
        <v>25</v>
      </c>
      <c r="AI16" s="5">
        <v>26</v>
      </c>
      <c r="AJ16" s="5">
        <v>27</v>
      </c>
      <c r="AK16" s="5">
        <v>28</v>
      </c>
      <c r="AL16" s="5">
        <f>IF(E17&gt;2,29,IF(E17=1,29,IF(AND(E17=2,AY12=2024),29,IF(AND(E17=2,AY12=2028),29,IF(AND(E17=2,AY12=2032),29,"")))))</f>
        <v>29</v>
      </c>
      <c r="AM16" s="5">
        <f>IF(E17=2,"",30)</f>
        <v>30</v>
      </c>
      <c r="AN16" s="5">
        <f>IF(E17=1,31,IF(E17=3,31,IF(E17=5,31,IF(E17=7,31,IF(E17=8,31,IF(E17=10,31,IF(E17=12,31,"")))))))</f>
        <v>31</v>
      </c>
      <c r="AO16" s="86" t="s">
        <v>58</v>
      </c>
      <c r="AP16" s="95" t="s">
        <v>62</v>
      </c>
      <c r="AQ16" s="80" t="s">
        <v>40</v>
      </c>
      <c r="AR16" s="81"/>
      <c r="AS16" s="81"/>
      <c r="AT16" s="81"/>
      <c r="AU16" s="81"/>
      <c r="AV16" s="82"/>
      <c r="AW16" s="15"/>
      <c r="BA16" t="s">
        <v>3</v>
      </c>
      <c r="BB16" s="6" t="s">
        <v>55</v>
      </c>
      <c r="BC16" s="7" t="s">
        <v>39</v>
      </c>
      <c r="BD16" s="1"/>
      <c r="BE16" s="6" t="s">
        <v>36</v>
      </c>
      <c r="BF16" s="8" t="s">
        <v>12</v>
      </c>
      <c r="BG16" s="2"/>
      <c r="BH16" s="2"/>
      <c r="BI16" s="2"/>
      <c r="BJ16" s="2"/>
      <c r="BK16" s="2"/>
      <c r="BL16" s="2"/>
      <c r="BM16" s="2"/>
    </row>
    <row r="17" spans="1:55" ht="18.75" x14ac:dyDescent="0.15">
      <c r="A17" s="15"/>
      <c r="B17" s="61" t="s">
        <v>19</v>
      </c>
      <c r="C17" s="62">
        <f>IF(E13=12,C13+1,C13)</f>
        <v>6</v>
      </c>
      <c r="D17" s="62" t="s">
        <v>9</v>
      </c>
      <c r="E17" s="62">
        <f>IF(E13=12,1,E13+1)</f>
        <v>7</v>
      </c>
      <c r="F17" s="63" t="s">
        <v>18</v>
      </c>
      <c r="G17" s="64" t="s">
        <v>1</v>
      </c>
      <c r="H17" s="65"/>
      <c r="I17" s="66"/>
      <c r="J17" s="5" t="str">
        <f t="shared" ref="J17:AK17" si="1">CHOOSE(WEEKDAY($BA$2&amp;"/"&amp;$E$17&amp;"/"&amp;J16),"日","月","火","水","木","金","土")</f>
        <v>月</v>
      </c>
      <c r="K17" s="5" t="str">
        <f t="shared" si="1"/>
        <v>火</v>
      </c>
      <c r="L17" s="5" t="str">
        <f t="shared" si="1"/>
        <v>水</v>
      </c>
      <c r="M17" s="5" t="str">
        <f t="shared" si="1"/>
        <v>木</v>
      </c>
      <c r="N17" s="5" t="str">
        <f t="shared" si="1"/>
        <v>金</v>
      </c>
      <c r="O17" s="5" t="str">
        <f t="shared" si="1"/>
        <v>土</v>
      </c>
      <c r="P17" s="5" t="str">
        <f t="shared" si="1"/>
        <v>日</v>
      </c>
      <c r="Q17" s="5" t="str">
        <f t="shared" si="1"/>
        <v>月</v>
      </c>
      <c r="R17" s="5" t="str">
        <f t="shared" si="1"/>
        <v>火</v>
      </c>
      <c r="S17" s="5" t="str">
        <f t="shared" si="1"/>
        <v>水</v>
      </c>
      <c r="T17" s="5" t="str">
        <f t="shared" si="1"/>
        <v>木</v>
      </c>
      <c r="U17" s="5" t="str">
        <f t="shared" si="1"/>
        <v>金</v>
      </c>
      <c r="V17" s="5" t="str">
        <f t="shared" si="1"/>
        <v>土</v>
      </c>
      <c r="W17" s="5" t="str">
        <f t="shared" si="1"/>
        <v>日</v>
      </c>
      <c r="X17" s="5" t="str">
        <f t="shared" si="1"/>
        <v>月</v>
      </c>
      <c r="Y17" s="5" t="str">
        <f t="shared" si="1"/>
        <v>火</v>
      </c>
      <c r="Z17" s="5" t="str">
        <f t="shared" si="1"/>
        <v>水</v>
      </c>
      <c r="AA17" s="5" t="str">
        <f t="shared" si="1"/>
        <v>木</v>
      </c>
      <c r="AB17" s="5" t="str">
        <f t="shared" si="1"/>
        <v>金</v>
      </c>
      <c r="AC17" s="5" t="str">
        <f t="shared" si="1"/>
        <v>土</v>
      </c>
      <c r="AD17" s="5" t="str">
        <f t="shared" si="1"/>
        <v>日</v>
      </c>
      <c r="AE17" s="5" t="str">
        <f t="shared" si="1"/>
        <v>月</v>
      </c>
      <c r="AF17" s="5" t="str">
        <f t="shared" si="1"/>
        <v>火</v>
      </c>
      <c r="AG17" s="5" t="str">
        <f t="shared" si="1"/>
        <v>水</v>
      </c>
      <c r="AH17" s="5" t="str">
        <f t="shared" si="1"/>
        <v>木</v>
      </c>
      <c r="AI17" s="5" t="str">
        <f t="shared" si="1"/>
        <v>金</v>
      </c>
      <c r="AJ17" s="5" t="str">
        <f t="shared" si="1"/>
        <v>土</v>
      </c>
      <c r="AK17" s="5" t="str">
        <f t="shared" si="1"/>
        <v>日</v>
      </c>
      <c r="AL17" s="5" t="str">
        <f>IF(AL16="","",CHOOSE(WEEKDAY($BA$2&amp;"/"&amp;$E$17&amp;"/"&amp;AL16),"日","月","火","水","木","金","土"))</f>
        <v>月</v>
      </c>
      <c r="AM17" s="5" t="str">
        <f>IF(AM16="","",CHOOSE(WEEKDAY($BA$2&amp;"/"&amp;$E$17&amp;"/"&amp;AM16),"日","月","火","水","木","金","土"))</f>
        <v>火</v>
      </c>
      <c r="AN17" s="5" t="str">
        <f>IF(AN16="","",CHOOSE(WEEKDAY($BA$2&amp;"/"&amp;$E$17&amp;"/"&amp;AN16),"日","月","火","水","木","金","土"))</f>
        <v>水</v>
      </c>
      <c r="AO17" s="87"/>
      <c r="AP17" s="95"/>
      <c r="AQ17" s="26">
        <f>+AU19</f>
        <v>8</v>
      </c>
      <c r="AR17" s="27" t="s">
        <v>41</v>
      </c>
      <c r="AS17" s="29">
        <f>+AU18</f>
        <v>31</v>
      </c>
      <c r="AT17" s="27" t="s">
        <v>42</v>
      </c>
      <c r="AU17" s="67">
        <f>IF(AU18=0,"",ROUND((AU19/AU18),3))</f>
        <v>0.25800000000000001</v>
      </c>
      <c r="AV17" s="68"/>
      <c r="AW17" s="15"/>
      <c r="BA17" t="s">
        <v>15</v>
      </c>
      <c r="BB17" s="6" t="s">
        <v>25</v>
      </c>
      <c r="BC17" s="12" t="s">
        <v>7</v>
      </c>
    </row>
    <row r="18" spans="1:55" ht="18.75" x14ac:dyDescent="0.15">
      <c r="A18" s="15"/>
      <c r="B18" s="61"/>
      <c r="C18" s="62"/>
      <c r="D18" s="62"/>
      <c r="E18" s="62"/>
      <c r="F18" s="63"/>
      <c r="G18" s="69" t="s">
        <v>4</v>
      </c>
      <c r="H18" s="70"/>
      <c r="I18" s="71"/>
      <c r="J18" s="5" t="s">
        <v>39</v>
      </c>
      <c r="K18" s="5" t="s">
        <v>39</v>
      </c>
      <c r="L18" s="5" t="s">
        <v>39</v>
      </c>
      <c r="M18" s="5" t="s">
        <v>39</v>
      </c>
      <c r="N18" s="5" t="s">
        <v>39</v>
      </c>
      <c r="O18" s="5" t="s">
        <v>39</v>
      </c>
      <c r="P18" s="5" t="s">
        <v>39</v>
      </c>
      <c r="Q18" s="5" t="s">
        <v>39</v>
      </c>
      <c r="R18" s="5" t="s">
        <v>39</v>
      </c>
      <c r="S18" s="5" t="s">
        <v>39</v>
      </c>
      <c r="T18" s="5" t="s">
        <v>39</v>
      </c>
      <c r="U18" s="5" t="s">
        <v>39</v>
      </c>
      <c r="V18" s="5" t="s">
        <v>39</v>
      </c>
      <c r="W18" s="5" t="s">
        <v>39</v>
      </c>
      <c r="X18" s="5" t="s">
        <v>39</v>
      </c>
      <c r="Y18" s="5" t="s">
        <v>39</v>
      </c>
      <c r="Z18" s="5" t="s">
        <v>39</v>
      </c>
      <c r="AA18" s="5" t="s">
        <v>39</v>
      </c>
      <c r="AB18" s="5" t="s">
        <v>39</v>
      </c>
      <c r="AC18" s="5" t="s">
        <v>39</v>
      </c>
      <c r="AD18" s="5" t="s">
        <v>39</v>
      </c>
      <c r="AE18" s="5" t="s">
        <v>39</v>
      </c>
      <c r="AF18" s="5" t="s">
        <v>39</v>
      </c>
      <c r="AG18" s="5" t="s">
        <v>39</v>
      </c>
      <c r="AH18" s="5" t="s">
        <v>39</v>
      </c>
      <c r="AI18" s="5" t="s">
        <v>39</v>
      </c>
      <c r="AJ18" s="5" t="s">
        <v>39</v>
      </c>
      <c r="AK18" s="5" t="s">
        <v>39</v>
      </c>
      <c r="AL18" s="5" t="s">
        <v>39</v>
      </c>
      <c r="AM18" s="5" t="s">
        <v>39</v>
      </c>
      <c r="AN18" s="5" t="s">
        <v>39</v>
      </c>
      <c r="AO18" s="87"/>
      <c r="AP18" s="95"/>
      <c r="AQ18" s="72" t="s">
        <v>13</v>
      </c>
      <c r="AR18" s="73"/>
      <c r="AS18" s="73"/>
      <c r="AT18" s="73"/>
      <c r="AU18" s="74">
        <f>COUNTIF(J18:AN18,$BC$15)+COUNTIF(J18:AN18,$BC$16)+COUNTIF(J18:AN18,$BC$20)</f>
        <v>31</v>
      </c>
      <c r="AV18" s="75"/>
      <c r="AW18" s="15"/>
      <c r="BA18" t="s">
        <v>0</v>
      </c>
      <c r="BB18" s="6" t="s">
        <v>26</v>
      </c>
      <c r="BC18" s="12" t="s">
        <v>8</v>
      </c>
    </row>
    <row r="19" spans="1:55" ht="18.75" x14ac:dyDescent="0.15">
      <c r="A19" s="15"/>
      <c r="B19" s="18"/>
      <c r="C19" s="19"/>
      <c r="D19" s="19"/>
      <c r="E19" s="19"/>
      <c r="F19" s="19"/>
      <c r="G19" s="64" t="s">
        <v>30</v>
      </c>
      <c r="H19" s="65"/>
      <c r="I19" s="66"/>
      <c r="J19" s="5" t="s">
        <v>10</v>
      </c>
      <c r="K19" s="5" t="s">
        <v>10</v>
      </c>
      <c r="L19" s="5" t="s">
        <v>35</v>
      </c>
      <c r="M19" s="5" t="s">
        <v>10</v>
      </c>
      <c r="N19" s="5" t="s">
        <v>10</v>
      </c>
      <c r="O19" s="5" t="s">
        <v>10</v>
      </c>
      <c r="P19" s="5" t="s">
        <v>35</v>
      </c>
      <c r="Q19" s="5" t="s">
        <v>10</v>
      </c>
      <c r="R19" s="5" t="s">
        <v>10</v>
      </c>
      <c r="S19" s="5" t="s">
        <v>10</v>
      </c>
      <c r="T19" s="5" t="s">
        <v>10</v>
      </c>
      <c r="U19" s="5" t="s">
        <v>10</v>
      </c>
      <c r="V19" s="5" t="s">
        <v>35</v>
      </c>
      <c r="W19" s="5" t="s">
        <v>35</v>
      </c>
      <c r="X19" s="5" t="s">
        <v>10</v>
      </c>
      <c r="Y19" s="5" t="s">
        <v>10</v>
      </c>
      <c r="Z19" s="5" t="s">
        <v>10</v>
      </c>
      <c r="AA19" s="5" t="s">
        <v>10</v>
      </c>
      <c r="AB19" s="5" t="s">
        <v>10</v>
      </c>
      <c r="AC19" s="5" t="s">
        <v>35</v>
      </c>
      <c r="AD19" s="5" t="s">
        <v>35</v>
      </c>
      <c r="AE19" s="5" t="s">
        <v>10</v>
      </c>
      <c r="AF19" s="5" t="s">
        <v>10</v>
      </c>
      <c r="AG19" s="5" t="s">
        <v>10</v>
      </c>
      <c r="AH19" s="5" t="s">
        <v>10</v>
      </c>
      <c r="AI19" s="5" t="s">
        <v>10</v>
      </c>
      <c r="AJ19" s="5" t="s">
        <v>35</v>
      </c>
      <c r="AK19" s="5" t="s">
        <v>35</v>
      </c>
      <c r="AL19" s="5" t="s">
        <v>10</v>
      </c>
      <c r="AM19" s="5" t="s">
        <v>10</v>
      </c>
      <c r="AN19" s="5" t="s">
        <v>10</v>
      </c>
      <c r="AO19" s="35" t="s">
        <v>59</v>
      </c>
      <c r="AP19" s="32" t="str">
        <f>IF(OR(AU17&gt;=0.285,AO19="○"),"○","")</f>
        <v>○</v>
      </c>
      <c r="AQ19" s="76" t="s">
        <v>6</v>
      </c>
      <c r="AR19" s="77"/>
      <c r="AS19" s="77"/>
      <c r="AT19" s="77"/>
      <c r="AU19" s="78">
        <f>COUNTIF(J19:AN19,$BF$14)+COUNTIF(J19:AN19,$BF$16)</f>
        <v>8</v>
      </c>
      <c r="AV19" s="79"/>
      <c r="AW19" s="15"/>
      <c r="BB19" s="6" t="s">
        <v>27</v>
      </c>
      <c r="BC19" s="12" t="s">
        <v>11</v>
      </c>
    </row>
    <row r="20" spans="1:55" ht="18.75" x14ac:dyDescent="0.15">
      <c r="A20" s="15"/>
      <c r="B20" s="20"/>
      <c r="C20" s="21"/>
      <c r="D20" s="21"/>
      <c r="E20" s="21"/>
      <c r="F20" s="21"/>
      <c r="G20" s="64" t="s">
        <v>5</v>
      </c>
      <c r="H20" s="65"/>
      <c r="I20" s="66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5">
        <v>7</v>
      </c>
      <c r="Q20" s="5">
        <v>8</v>
      </c>
      <c r="R20" s="5">
        <v>9</v>
      </c>
      <c r="S20" s="5">
        <v>10</v>
      </c>
      <c r="T20" s="5">
        <v>11</v>
      </c>
      <c r="U20" s="5">
        <v>12</v>
      </c>
      <c r="V20" s="5">
        <v>13</v>
      </c>
      <c r="W20" s="5">
        <v>14</v>
      </c>
      <c r="X20" s="5">
        <v>15</v>
      </c>
      <c r="Y20" s="5">
        <v>16</v>
      </c>
      <c r="Z20" s="5">
        <v>17</v>
      </c>
      <c r="AA20" s="5">
        <v>18</v>
      </c>
      <c r="AB20" s="5">
        <v>19</v>
      </c>
      <c r="AC20" s="5">
        <v>20</v>
      </c>
      <c r="AD20" s="5">
        <v>21</v>
      </c>
      <c r="AE20" s="5">
        <v>22</v>
      </c>
      <c r="AF20" s="5">
        <v>23</v>
      </c>
      <c r="AG20" s="5">
        <v>24</v>
      </c>
      <c r="AH20" s="5">
        <v>25</v>
      </c>
      <c r="AI20" s="5">
        <v>26</v>
      </c>
      <c r="AJ20" s="5">
        <v>27</v>
      </c>
      <c r="AK20" s="5">
        <v>28</v>
      </c>
      <c r="AL20" s="5">
        <f>IF(E21&gt;2,29,IF(E21=1,29,IF(AND(E21=2,AY16=2024),29,IF(AND(E21=2,AY16=2028),29,IF(AND(E21=2,AY16=2032),29,"")))))</f>
        <v>29</v>
      </c>
      <c r="AM20" s="5">
        <f>IF(E21=2,"",30)</f>
        <v>30</v>
      </c>
      <c r="AN20" s="5">
        <f>IF(E21=1,31,IF(E21=3,31,IF(E21=5,31,IF(E21=7,31,IF(E21=8,31,IF(E21=10,31,IF(E21=12,31,"")))))))</f>
        <v>31</v>
      </c>
      <c r="AO20" s="87" t="s">
        <v>58</v>
      </c>
      <c r="AP20" s="95" t="s">
        <v>62</v>
      </c>
      <c r="AQ20" s="80" t="s">
        <v>40</v>
      </c>
      <c r="AR20" s="81"/>
      <c r="AS20" s="81"/>
      <c r="AT20" s="81"/>
      <c r="AU20" s="81"/>
      <c r="AV20" s="82"/>
      <c r="AW20" s="15"/>
      <c r="BB20" s="6" t="s">
        <v>28</v>
      </c>
      <c r="BC20" s="7" t="s">
        <v>29</v>
      </c>
    </row>
    <row r="21" spans="1:55" ht="18.75" x14ac:dyDescent="0.15">
      <c r="A21" s="15"/>
      <c r="B21" s="61" t="s">
        <v>19</v>
      </c>
      <c r="C21" s="62">
        <f>IF(E17=12,C17+1,C17)</f>
        <v>6</v>
      </c>
      <c r="D21" s="62" t="s">
        <v>9</v>
      </c>
      <c r="E21" s="62">
        <f>IF(E17=12,1,E17+1)</f>
        <v>8</v>
      </c>
      <c r="F21" s="63" t="s">
        <v>18</v>
      </c>
      <c r="G21" s="64" t="s">
        <v>1</v>
      </c>
      <c r="H21" s="65"/>
      <c r="I21" s="66"/>
      <c r="J21" s="5" t="str">
        <f t="shared" ref="J21:AK21" si="2">CHOOSE(WEEKDAY($BA$2&amp;"/"&amp;$E$21&amp;"/"&amp;J20),"日","月","火","水","木","金","土")</f>
        <v>木</v>
      </c>
      <c r="K21" s="5" t="str">
        <f t="shared" si="2"/>
        <v>金</v>
      </c>
      <c r="L21" s="5" t="str">
        <f t="shared" si="2"/>
        <v>土</v>
      </c>
      <c r="M21" s="5" t="str">
        <f t="shared" si="2"/>
        <v>日</v>
      </c>
      <c r="N21" s="5" t="str">
        <f t="shared" si="2"/>
        <v>月</v>
      </c>
      <c r="O21" s="5" t="str">
        <f t="shared" si="2"/>
        <v>火</v>
      </c>
      <c r="P21" s="5" t="str">
        <f t="shared" si="2"/>
        <v>水</v>
      </c>
      <c r="Q21" s="5" t="str">
        <f t="shared" si="2"/>
        <v>木</v>
      </c>
      <c r="R21" s="5" t="str">
        <f t="shared" si="2"/>
        <v>金</v>
      </c>
      <c r="S21" s="5" t="str">
        <f t="shared" si="2"/>
        <v>土</v>
      </c>
      <c r="T21" s="5" t="str">
        <f t="shared" si="2"/>
        <v>日</v>
      </c>
      <c r="U21" s="5" t="str">
        <f t="shared" si="2"/>
        <v>月</v>
      </c>
      <c r="V21" s="5" t="str">
        <f t="shared" si="2"/>
        <v>火</v>
      </c>
      <c r="W21" s="5" t="str">
        <f t="shared" si="2"/>
        <v>水</v>
      </c>
      <c r="X21" s="5" t="str">
        <f t="shared" si="2"/>
        <v>木</v>
      </c>
      <c r="Y21" s="5" t="str">
        <f t="shared" si="2"/>
        <v>金</v>
      </c>
      <c r="Z21" s="5" t="str">
        <f t="shared" si="2"/>
        <v>土</v>
      </c>
      <c r="AA21" s="5" t="str">
        <f t="shared" si="2"/>
        <v>日</v>
      </c>
      <c r="AB21" s="5" t="str">
        <f t="shared" si="2"/>
        <v>月</v>
      </c>
      <c r="AC21" s="5" t="str">
        <f t="shared" si="2"/>
        <v>火</v>
      </c>
      <c r="AD21" s="5" t="str">
        <f t="shared" si="2"/>
        <v>水</v>
      </c>
      <c r="AE21" s="5" t="str">
        <f t="shared" si="2"/>
        <v>木</v>
      </c>
      <c r="AF21" s="5" t="str">
        <f t="shared" si="2"/>
        <v>金</v>
      </c>
      <c r="AG21" s="5" t="str">
        <f t="shared" si="2"/>
        <v>土</v>
      </c>
      <c r="AH21" s="5" t="str">
        <f t="shared" si="2"/>
        <v>日</v>
      </c>
      <c r="AI21" s="5" t="str">
        <f t="shared" si="2"/>
        <v>月</v>
      </c>
      <c r="AJ21" s="5" t="str">
        <f t="shared" si="2"/>
        <v>火</v>
      </c>
      <c r="AK21" s="5" t="str">
        <f t="shared" si="2"/>
        <v>水</v>
      </c>
      <c r="AL21" s="5" t="str">
        <f>IF(AL20="","",CHOOSE(WEEKDAY($BA$2&amp;"/"&amp;$E$21&amp;"/"&amp;AL20),"日","月","火","水","木","金","土"))</f>
        <v>木</v>
      </c>
      <c r="AM21" s="5" t="str">
        <f>IF(AM20="","",CHOOSE(WEEKDAY($BA$2&amp;"/"&amp;$E$21&amp;"/"&amp;AM20),"日","月","火","水","木","金","土"))</f>
        <v>金</v>
      </c>
      <c r="AN21" s="5" t="str">
        <f>IF(AN20="","",CHOOSE(WEEKDAY($BA$2&amp;"/"&amp;$E$21&amp;"/"&amp;AN20),"日","月","火","水","木","金","土"))</f>
        <v>土</v>
      </c>
      <c r="AO21" s="87"/>
      <c r="AP21" s="95"/>
      <c r="AQ21" s="26">
        <f>+AU23</f>
        <v>8</v>
      </c>
      <c r="AR21" s="27" t="s">
        <v>41</v>
      </c>
      <c r="AS21" s="29">
        <f>+AU22</f>
        <v>25</v>
      </c>
      <c r="AT21" s="27" t="s">
        <v>42</v>
      </c>
      <c r="AU21" s="67">
        <f>IF(AU22=0,"",ROUND((AU23/AU22),3))</f>
        <v>0.32</v>
      </c>
      <c r="AV21" s="68"/>
      <c r="AW21" s="15"/>
    </row>
    <row r="22" spans="1:55" ht="18.75" x14ac:dyDescent="0.15">
      <c r="A22" s="15"/>
      <c r="B22" s="61"/>
      <c r="C22" s="62"/>
      <c r="D22" s="62"/>
      <c r="E22" s="62"/>
      <c r="F22" s="63"/>
      <c r="G22" s="64" t="s">
        <v>4</v>
      </c>
      <c r="H22" s="65"/>
      <c r="I22" s="66"/>
      <c r="J22" s="5" t="s">
        <v>39</v>
      </c>
      <c r="K22" s="5" t="s">
        <v>39</v>
      </c>
      <c r="L22" s="5" t="s">
        <v>39</v>
      </c>
      <c r="M22" s="5" t="s">
        <v>39</v>
      </c>
      <c r="N22" s="5" t="s">
        <v>39</v>
      </c>
      <c r="O22" s="5" t="s">
        <v>39</v>
      </c>
      <c r="P22" s="5" t="s">
        <v>39</v>
      </c>
      <c r="Q22" s="5" t="s">
        <v>39</v>
      </c>
      <c r="R22" s="5" t="s">
        <v>39</v>
      </c>
      <c r="S22" s="5" t="s">
        <v>11</v>
      </c>
      <c r="T22" s="5" t="s">
        <v>11</v>
      </c>
      <c r="U22" s="5" t="s">
        <v>11</v>
      </c>
      <c r="V22" s="5" t="s">
        <v>11</v>
      </c>
      <c r="W22" s="5" t="s">
        <v>11</v>
      </c>
      <c r="X22" s="5" t="s">
        <v>11</v>
      </c>
      <c r="Y22" s="5" t="s">
        <v>39</v>
      </c>
      <c r="Z22" s="5" t="s">
        <v>39</v>
      </c>
      <c r="AA22" s="5" t="s">
        <v>39</v>
      </c>
      <c r="AB22" s="5" t="s">
        <v>39</v>
      </c>
      <c r="AC22" s="5" t="s">
        <v>39</v>
      </c>
      <c r="AD22" s="5" t="s">
        <v>39</v>
      </c>
      <c r="AE22" s="5" t="s">
        <v>39</v>
      </c>
      <c r="AF22" s="5" t="s">
        <v>39</v>
      </c>
      <c r="AG22" s="5" t="s">
        <v>39</v>
      </c>
      <c r="AH22" s="5" t="s">
        <v>39</v>
      </c>
      <c r="AI22" s="5" t="s">
        <v>39</v>
      </c>
      <c r="AJ22" s="5" t="s">
        <v>39</v>
      </c>
      <c r="AK22" s="5" t="s">
        <v>39</v>
      </c>
      <c r="AL22" s="5" t="s">
        <v>39</v>
      </c>
      <c r="AM22" s="5" t="s">
        <v>39</v>
      </c>
      <c r="AN22" s="5" t="s">
        <v>39</v>
      </c>
      <c r="AO22" s="87"/>
      <c r="AP22" s="95"/>
      <c r="AQ22" s="72" t="s">
        <v>13</v>
      </c>
      <c r="AR22" s="73"/>
      <c r="AS22" s="73"/>
      <c r="AT22" s="73"/>
      <c r="AU22" s="74">
        <f>COUNTIF(J22:AN22,$BC$15)+COUNTIF(J22:AN22,$BC$16)+COUNTIF(J22:AN22,$BC$20)</f>
        <v>25</v>
      </c>
      <c r="AV22" s="75"/>
      <c r="AW22" s="15"/>
    </row>
    <row r="23" spans="1:55" ht="18.75" x14ac:dyDescent="0.15">
      <c r="A23" s="15"/>
      <c r="B23" s="18"/>
      <c r="C23" s="19"/>
      <c r="D23" s="19"/>
      <c r="E23" s="19"/>
      <c r="F23" s="19"/>
      <c r="G23" s="64" t="s">
        <v>30</v>
      </c>
      <c r="H23" s="65"/>
      <c r="I23" s="66"/>
      <c r="J23" s="5" t="s">
        <v>10</v>
      </c>
      <c r="K23" s="5" t="s">
        <v>10</v>
      </c>
      <c r="L23" s="5" t="s">
        <v>35</v>
      </c>
      <c r="M23" s="5" t="s">
        <v>35</v>
      </c>
      <c r="N23" s="5" t="s">
        <v>10</v>
      </c>
      <c r="O23" s="5" t="s">
        <v>10</v>
      </c>
      <c r="P23" s="5" t="s">
        <v>10</v>
      </c>
      <c r="Q23" s="5" t="s">
        <v>10</v>
      </c>
      <c r="R23" s="5" t="s">
        <v>11</v>
      </c>
      <c r="S23" s="5" t="s">
        <v>11</v>
      </c>
      <c r="T23" s="5" t="s">
        <v>11</v>
      </c>
      <c r="U23" s="5" t="s">
        <v>11</v>
      </c>
      <c r="V23" s="5" t="s">
        <v>11</v>
      </c>
      <c r="W23" s="5" t="s">
        <v>11</v>
      </c>
      <c r="X23" s="5" t="s">
        <v>11</v>
      </c>
      <c r="Y23" s="5" t="s">
        <v>10</v>
      </c>
      <c r="Z23" s="5" t="s">
        <v>35</v>
      </c>
      <c r="AA23" s="5" t="s">
        <v>35</v>
      </c>
      <c r="AB23" s="5" t="s">
        <v>10</v>
      </c>
      <c r="AC23" s="5" t="s">
        <v>12</v>
      </c>
      <c r="AD23" s="5" t="s">
        <v>12</v>
      </c>
      <c r="AE23" s="5" t="s">
        <v>10</v>
      </c>
      <c r="AF23" s="5" t="s">
        <v>10</v>
      </c>
      <c r="AG23" s="5" t="s">
        <v>10</v>
      </c>
      <c r="AH23" s="5" t="s">
        <v>35</v>
      </c>
      <c r="AI23" s="5" t="s">
        <v>10</v>
      </c>
      <c r="AJ23" s="5" t="s">
        <v>10</v>
      </c>
      <c r="AK23" s="5" t="s">
        <v>10</v>
      </c>
      <c r="AL23" s="5" t="s">
        <v>10</v>
      </c>
      <c r="AM23" s="5" t="s">
        <v>10</v>
      </c>
      <c r="AN23" s="5" t="s">
        <v>35</v>
      </c>
      <c r="AO23" s="34" t="s">
        <v>59</v>
      </c>
      <c r="AP23" s="32" t="str">
        <f>IF(OR(AU21&gt;=0.285,AO23="○"),"○","")</f>
        <v>○</v>
      </c>
      <c r="AQ23" s="76" t="s">
        <v>6</v>
      </c>
      <c r="AR23" s="77"/>
      <c r="AS23" s="77"/>
      <c r="AT23" s="77"/>
      <c r="AU23" s="78">
        <f>COUNTIF(J23:AN23,$BF$14)+COUNTIF(J23:AN23,$BF$16)</f>
        <v>8</v>
      </c>
      <c r="AV23" s="79"/>
      <c r="AW23" s="15"/>
    </row>
    <row r="24" spans="1:55" ht="18.75" x14ac:dyDescent="0.15">
      <c r="A24" s="15"/>
      <c r="B24" s="20"/>
      <c r="C24" s="21"/>
      <c r="D24" s="21"/>
      <c r="E24" s="21"/>
      <c r="F24" s="21"/>
      <c r="G24" s="64" t="s">
        <v>5</v>
      </c>
      <c r="H24" s="65"/>
      <c r="I24" s="66"/>
      <c r="J24" s="5">
        <v>1</v>
      </c>
      <c r="K24" s="5">
        <v>2</v>
      </c>
      <c r="L24" s="5">
        <v>3</v>
      </c>
      <c r="M24" s="5">
        <v>4</v>
      </c>
      <c r="N24" s="5">
        <v>5</v>
      </c>
      <c r="O24" s="5">
        <v>6</v>
      </c>
      <c r="P24" s="5">
        <v>7</v>
      </c>
      <c r="Q24" s="5">
        <v>8</v>
      </c>
      <c r="R24" s="5">
        <v>9</v>
      </c>
      <c r="S24" s="5">
        <v>10</v>
      </c>
      <c r="T24" s="5">
        <v>11</v>
      </c>
      <c r="U24" s="5">
        <v>12</v>
      </c>
      <c r="V24" s="5">
        <v>13</v>
      </c>
      <c r="W24" s="5">
        <v>14</v>
      </c>
      <c r="X24" s="5">
        <v>15</v>
      </c>
      <c r="Y24" s="5">
        <v>16</v>
      </c>
      <c r="Z24" s="5">
        <v>17</v>
      </c>
      <c r="AA24" s="5">
        <v>18</v>
      </c>
      <c r="AB24" s="5">
        <v>19</v>
      </c>
      <c r="AC24" s="5">
        <v>20</v>
      </c>
      <c r="AD24" s="5">
        <v>21</v>
      </c>
      <c r="AE24" s="5">
        <v>22</v>
      </c>
      <c r="AF24" s="5">
        <v>23</v>
      </c>
      <c r="AG24" s="5">
        <v>24</v>
      </c>
      <c r="AH24" s="5">
        <v>25</v>
      </c>
      <c r="AI24" s="5">
        <v>26</v>
      </c>
      <c r="AJ24" s="5">
        <v>27</v>
      </c>
      <c r="AK24" s="5">
        <v>28</v>
      </c>
      <c r="AL24" s="5">
        <f>IF(E25&gt;2,29,IF(E25=1,29,IF(AND(E25=2,AY20=2024),29,IF(AND(E25=2,AY20=2028),29,IF(AND(E25=2,AY20=2032),29,"")))))</f>
        <v>29</v>
      </c>
      <c r="AM24" s="5">
        <f>IF(E25=2,"",30)</f>
        <v>30</v>
      </c>
      <c r="AN24" s="5" t="str">
        <f>IF(E25=1,31,IF(E25=3,31,IF(E25=5,31,IF(E25=7,31,IF(E25=8,31,IF(E25=10,31,IF(E25=12,31,"")))))))</f>
        <v/>
      </c>
      <c r="AO24" s="86" t="s">
        <v>58</v>
      </c>
      <c r="AP24" s="95" t="s">
        <v>62</v>
      </c>
      <c r="AQ24" s="80" t="s">
        <v>40</v>
      </c>
      <c r="AR24" s="81"/>
      <c r="AS24" s="81"/>
      <c r="AT24" s="81"/>
      <c r="AU24" s="81"/>
      <c r="AV24" s="82"/>
      <c r="AW24" s="15"/>
    </row>
    <row r="25" spans="1:55" ht="18.75" x14ac:dyDescent="0.15">
      <c r="A25" s="15"/>
      <c r="B25" s="61" t="s">
        <v>19</v>
      </c>
      <c r="C25" s="62">
        <f>IF(E21=12,C21+1,C21)</f>
        <v>6</v>
      </c>
      <c r="D25" s="62" t="s">
        <v>9</v>
      </c>
      <c r="E25" s="62">
        <f>IF(E21=12,1,E21+1)</f>
        <v>9</v>
      </c>
      <c r="F25" s="63" t="s">
        <v>18</v>
      </c>
      <c r="G25" s="64" t="s">
        <v>1</v>
      </c>
      <c r="H25" s="65"/>
      <c r="I25" s="66"/>
      <c r="J25" s="5" t="str">
        <f t="shared" ref="J25:AK25" si="3">CHOOSE(WEEKDAY($BA$2&amp;"/"&amp;$E$25&amp;"/"&amp;J24),"日","月","火","水","木","金","土")</f>
        <v>日</v>
      </c>
      <c r="K25" s="5" t="str">
        <f t="shared" si="3"/>
        <v>月</v>
      </c>
      <c r="L25" s="5" t="str">
        <f t="shared" si="3"/>
        <v>火</v>
      </c>
      <c r="M25" s="5" t="str">
        <f t="shared" si="3"/>
        <v>水</v>
      </c>
      <c r="N25" s="5" t="str">
        <f t="shared" si="3"/>
        <v>木</v>
      </c>
      <c r="O25" s="5" t="str">
        <f t="shared" si="3"/>
        <v>金</v>
      </c>
      <c r="P25" s="5" t="str">
        <f t="shared" si="3"/>
        <v>土</v>
      </c>
      <c r="Q25" s="5" t="str">
        <f t="shared" si="3"/>
        <v>日</v>
      </c>
      <c r="R25" s="5" t="str">
        <f t="shared" si="3"/>
        <v>月</v>
      </c>
      <c r="S25" s="5" t="str">
        <f t="shared" si="3"/>
        <v>火</v>
      </c>
      <c r="T25" s="5" t="str">
        <f t="shared" si="3"/>
        <v>水</v>
      </c>
      <c r="U25" s="5" t="str">
        <f t="shared" si="3"/>
        <v>木</v>
      </c>
      <c r="V25" s="5" t="str">
        <f t="shared" si="3"/>
        <v>金</v>
      </c>
      <c r="W25" s="5" t="str">
        <f t="shared" si="3"/>
        <v>土</v>
      </c>
      <c r="X25" s="5" t="str">
        <f t="shared" si="3"/>
        <v>日</v>
      </c>
      <c r="Y25" s="5" t="str">
        <f t="shared" si="3"/>
        <v>月</v>
      </c>
      <c r="Z25" s="5" t="str">
        <f t="shared" si="3"/>
        <v>火</v>
      </c>
      <c r="AA25" s="5" t="str">
        <f t="shared" si="3"/>
        <v>水</v>
      </c>
      <c r="AB25" s="5" t="str">
        <f t="shared" si="3"/>
        <v>木</v>
      </c>
      <c r="AC25" s="5" t="str">
        <f t="shared" si="3"/>
        <v>金</v>
      </c>
      <c r="AD25" s="5" t="str">
        <f t="shared" si="3"/>
        <v>土</v>
      </c>
      <c r="AE25" s="5" t="str">
        <f t="shared" si="3"/>
        <v>日</v>
      </c>
      <c r="AF25" s="5" t="str">
        <f t="shared" si="3"/>
        <v>月</v>
      </c>
      <c r="AG25" s="5" t="str">
        <f t="shared" si="3"/>
        <v>火</v>
      </c>
      <c r="AH25" s="5" t="str">
        <f t="shared" si="3"/>
        <v>水</v>
      </c>
      <c r="AI25" s="5" t="str">
        <f t="shared" si="3"/>
        <v>木</v>
      </c>
      <c r="AJ25" s="5" t="str">
        <f t="shared" si="3"/>
        <v>金</v>
      </c>
      <c r="AK25" s="5" t="str">
        <f t="shared" si="3"/>
        <v>土</v>
      </c>
      <c r="AL25" s="5" t="str">
        <f>IF(AL24="","",CHOOSE(WEEKDAY($BA$2&amp;"/"&amp;$E$25&amp;"/"&amp;AL24),"日","月","火","水","木","金","土"))</f>
        <v>日</v>
      </c>
      <c r="AM25" s="5" t="str">
        <f>IF(AM24="","",CHOOSE(WEEKDAY($BA$2&amp;"/"&amp;$E$25&amp;"/"&amp;AM24),"日","月","火","水","木","金","土"))</f>
        <v>月</v>
      </c>
      <c r="AN25" s="5" t="str">
        <f>IF(AN24="","",CHOOSE(WEEKDAY($BA$2&amp;"/"&amp;$E$25&amp;"/"&amp;AN24),"日","月","火","水","木","金","土"))</f>
        <v/>
      </c>
      <c r="AO25" s="87"/>
      <c r="AP25" s="95"/>
      <c r="AQ25" s="26">
        <f>+AU27</f>
        <v>9</v>
      </c>
      <c r="AR25" s="27" t="s">
        <v>41</v>
      </c>
      <c r="AS25" s="29">
        <f>+AU26</f>
        <v>30</v>
      </c>
      <c r="AT25" s="27" t="s">
        <v>42</v>
      </c>
      <c r="AU25" s="67">
        <f>IF(AU26=0,"",ROUND((AU27/AU26),3))</f>
        <v>0.3</v>
      </c>
      <c r="AV25" s="68"/>
      <c r="AW25" s="15"/>
    </row>
    <row r="26" spans="1:55" ht="18.75" x14ac:dyDescent="0.15">
      <c r="A26" s="15"/>
      <c r="B26" s="61"/>
      <c r="C26" s="62"/>
      <c r="D26" s="62"/>
      <c r="E26" s="62"/>
      <c r="F26" s="63"/>
      <c r="G26" s="64" t="s">
        <v>4</v>
      </c>
      <c r="H26" s="65"/>
      <c r="I26" s="66"/>
      <c r="J26" s="5" t="s">
        <v>39</v>
      </c>
      <c r="K26" s="5" t="s">
        <v>39</v>
      </c>
      <c r="L26" s="5" t="s">
        <v>39</v>
      </c>
      <c r="M26" s="5" t="s">
        <v>39</v>
      </c>
      <c r="N26" s="5" t="s">
        <v>39</v>
      </c>
      <c r="O26" s="5" t="s">
        <v>39</v>
      </c>
      <c r="P26" s="5" t="s">
        <v>39</v>
      </c>
      <c r="Q26" s="5" t="s">
        <v>39</v>
      </c>
      <c r="R26" s="5" t="s">
        <v>39</v>
      </c>
      <c r="S26" s="5" t="s">
        <v>39</v>
      </c>
      <c r="T26" s="5" t="s">
        <v>39</v>
      </c>
      <c r="U26" s="5" t="s">
        <v>39</v>
      </c>
      <c r="V26" s="5" t="s">
        <v>39</v>
      </c>
      <c r="W26" s="5" t="s">
        <v>39</v>
      </c>
      <c r="X26" s="5" t="s">
        <v>39</v>
      </c>
      <c r="Y26" s="5" t="s">
        <v>39</v>
      </c>
      <c r="Z26" s="5" t="s">
        <v>39</v>
      </c>
      <c r="AA26" s="5" t="s">
        <v>39</v>
      </c>
      <c r="AB26" s="5" t="s">
        <v>39</v>
      </c>
      <c r="AC26" s="5" t="s">
        <v>39</v>
      </c>
      <c r="AD26" s="5" t="s">
        <v>39</v>
      </c>
      <c r="AE26" s="5" t="s">
        <v>39</v>
      </c>
      <c r="AF26" s="5" t="s">
        <v>39</v>
      </c>
      <c r="AG26" s="5" t="s">
        <v>39</v>
      </c>
      <c r="AH26" s="5" t="s">
        <v>39</v>
      </c>
      <c r="AI26" s="5" t="s">
        <v>39</v>
      </c>
      <c r="AJ26" s="5" t="s">
        <v>39</v>
      </c>
      <c r="AK26" s="5" t="s">
        <v>39</v>
      </c>
      <c r="AL26" s="5" t="s">
        <v>39</v>
      </c>
      <c r="AM26" s="5" t="s">
        <v>39</v>
      </c>
      <c r="AN26" s="5"/>
      <c r="AO26" s="87"/>
      <c r="AP26" s="95"/>
      <c r="AQ26" s="72" t="s">
        <v>13</v>
      </c>
      <c r="AR26" s="73"/>
      <c r="AS26" s="73"/>
      <c r="AT26" s="73"/>
      <c r="AU26" s="74">
        <f>COUNTIF(J26:AN26,$BC$15)+COUNTIF(J26:AN26,$BC$16)+COUNTIF(J26:AN26,$BC$20)</f>
        <v>30</v>
      </c>
      <c r="AV26" s="75"/>
      <c r="AW26" s="15"/>
    </row>
    <row r="27" spans="1:55" ht="18.75" x14ac:dyDescent="0.15">
      <c r="A27" s="15"/>
      <c r="B27" s="18"/>
      <c r="C27" s="19"/>
      <c r="D27" s="19"/>
      <c r="E27" s="19"/>
      <c r="F27" s="19"/>
      <c r="G27" s="64" t="s">
        <v>30</v>
      </c>
      <c r="H27" s="65"/>
      <c r="I27" s="66"/>
      <c r="J27" s="5" t="s">
        <v>35</v>
      </c>
      <c r="K27" s="5" t="s">
        <v>10</v>
      </c>
      <c r="L27" s="5" t="s">
        <v>10</v>
      </c>
      <c r="M27" s="5" t="s">
        <v>10</v>
      </c>
      <c r="N27" s="5" t="s">
        <v>10</v>
      </c>
      <c r="O27" s="5" t="s">
        <v>10</v>
      </c>
      <c r="P27" s="5" t="s">
        <v>35</v>
      </c>
      <c r="Q27" s="5" t="s">
        <v>35</v>
      </c>
      <c r="R27" s="5" t="s">
        <v>10</v>
      </c>
      <c r="S27" s="5" t="s">
        <v>10</v>
      </c>
      <c r="T27" s="5" t="s">
        <v>10</v>
      </c>
      <c r="U27" s="5" t="s">
        <v>10</v>
      </c>
      <c r="V27" s="5" t="s">
        <v>10</v>
      </c>
      <c r="W27" s="5" t="s">
        <v>11</v>
      </c>
      <c r="X27" s="5" t="s">
        <v>35</v>
      </c>
      <c r="Y27" s="5" t="s">
        <v>35</v>
      </c>
      <c r="Z27" s="5" t="s">
        <v>10</v>
      </c>
      <c r="AA27" s="5" t="s">
        <v>12</v>
      </c>
      <c r="AB27" s="5" t="s">
        <v>10</v>
      </c>
      <c r="AC27" s="5" t="s">
        <v>10</v>
      </c>
      <c r="AD27" s="5" t="s">
        <v>10</v>
      </c>
      <c r="AE27" s="5" t="s">
        <v>35</v>
      </c>
      <c r="AF27" s="5" t="s">
        <v>10</v>
      </c>
      <c r="AG27" s="5" t="s">
        <v>10</v>
      </c>
      <c r="AH27" s="5" t="s">
        <v>10</v>
      </c>
      <c r="AI27" s="5" t="s">
        <v>10</v>
      </c>
      <c r="AJ27" s="5" t="s">
        <v>10</v>
      </c>
      <c r="AK27" s="5" t="s">
        <v>35</v>
      </c>
      <c r="AL27" s="5" t="s">
        <v>35</v>
      </c>
      <c r="AM27" s="5" t="s">
        <v>10</v>
      </c>
      <c r="AN27" s="5"/>
      <c r="AO27" s="35" t="s">
        <v>59</v>
      </c>
      <c r="AP27" s="32" t="str">
        <f>IF(OR(AU25&gt;=0.285,AO27="○"),"○","")</f>
        <v>○</v>
      </c>
      <c r="AQ27" s="76" t="s">
        <v>6</v>
      </c>
      <c r="AR27" s="77"/>
      <c r="AS27" s="77"/>
      <c r="AT27" s="77"/>
      <c r="AU27" s="78">
        <f>COUNTIF(J27:AN27,$BF$14)+COUNTIF(J27:AN27,$BF$16)</f>
        <v>9</v>
      </c>
      <c r="AV27" s="79"/>
      <c r="AW27" s="15"/>
    </row>
    <row r="28" spans="1:55" ht="18.75" x14ac:dyDescent="0.15">
      <c r="A28" s="15"/>
      <c r="B28" s="20"/>
      <c r="C28" s="21"/>
      <c r="D28" s="21"/>
      <c r="E28" s="21"/>
      <c r="F28" s="21"/>
      <c r="G28" s="64" t="s">
        <v>5</v>
      </c>
      <c r="H28" s="65"/>
      <c r="I28" s="66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>
        <v>7</v>
      </c>
      <c r="Q28" s="5">
        <v>8</v>
      </c>
      <c r="R28" s="5">
        <v>9</v>
      </c>
      <c r="S28" s="5">
        <v>10</v>
      </c>
      <c r="T28" s="5">
        <v>11</v>
      </c>
      <c r="U28" s="5">
        <v>12</v>
      </c>
      <c r="V28" s="5">
        <v>13</v>
      </c>
      <c r="W28" s="5">
        <v>14</v>
      </c>
      <c r="X28" s="5">
        <v>15</v>
      </c>
      <c r="Y28" s="5">
        <v>16</v>
      </c>
      <c r="Z28" s="5">
        <v>17</v>
      </c>
      <c r="AA28" s="5">
        <v>18</v>
      </c>
      <c r="AB28" s="5">
        <v>19</v>
      </c>
      <c r="AC28" s="5">
        <v>20</v>
      </c>
      <c r="AD28" s="5">
        <v>21</v>
      </c>
      <c r="AE28" s="5">
        <v>22</v>
      </c>
      <c r="AF28" s="5">
        <v>23</v>
      </c>
      <c r="AG28" s="5">
        <v>24</v>
      </c>
      <c r="AH28" s="5">
        <v>25</v>
      </c>
      <c r="AI28" s="5">
        <v>26</v>
      </c>
      <c r="AJ28" s="5">
        <v>27</v>
      </c>
      <c r="AK28" s="5">
        <v>28</v>
      </c>
      <c r="AL28" s="5">
        <f>IF(E29&gt;2,29,IF(E29=1,29,IF(AND(E29=2,AY24=2024),29,IF(AND(E29=2,AY24=2028),29,IF(AND(E29=2,AY24=2032),29,"")))))</f>
        <v>29</v>
      </c>
      <c r="AM28" s="5">
        <f>IF(E29=2,"",30)</f>
        <v>30</v>
      </c>
      <c r="AN28" s="5">
        <f>IF(E29=1,31,IF(E29=3,31,IF(E29=5,31,IF(E29=7,31,IF(E29=8,31,IF(E29=10,31,IF(E29=12,31,"")))))))</f>
        <v>31</v>
      </c>
      <c r="AO28" s="87" t="s">
        <v>58</v>
      </c>
      <c r="AP28" s="95" t="s">
        <v>62</v>
      </c>
      <c r="AQ28" s="80" t="s">
        <v>40</v>
      </c>
      <c r="AR28" s="81"/>
      <c r="AS28" s="81"/>
      <c r="AT28" s="81"/>
      <c r="AU28" s="81"/>
      <c r="AV28" s="82"/>
      <c r="AW28" s="15"/>
    </row>
    <row r="29" spans="1:55" ht="18.75" x14ac:dyDescent="0.15">
      <c r="A29" s="15"/>
      <c r="B29" s="61" t="s">
        <v>19</v>
      </c>
      <c r="C29" s="62">
        <f>IF(E25=12,C25+1,C25)</f>
        <v>6</v>
      </c>
      <c r="D29" s="62" t="s">
        <v>9</v>
      </c>
      <c r="E29" s="62">
        <f>IF(E25=12,1,E25+1)</f>
        <v>10</v>
      </c>
      <c r="F29" s="63" t="s">
        <v>18</v>
      </c>
      <c r="G29" s="64" t="s">
        <v>1</v>
      </c>
      <c r="H29" s="65"/>
      <c r="I29" s="66"/>
      <c r="J29" s="5" t="str">
        <f t="shared" ref="J29:AK29" si="4">CHOOSE(WEEKDAY($BA$2&amp;"/"&amp;$E$29&amp;"/"&amp;J28),"日","月","火","水","木","金","土")</f>
        <v>火</v>
      </c>
      <c r="K29" s="5" t="str">
        <f t="shared" si="4"/>
        <v>水</v>
      </c>
      <c r="L29" s="5" t="str">
        <f t="shared" si="4"/>
        <v>木</v>
      </c>
      <c r="M29" s="5" t="str">
        <f t="shared" si="4"/>
        <v>金</v>
      </c>
      <c r="N29" s="5" t="str">
        <f t="shared" si="4"/>
        <v>土</v>
      </c>
      <c r="O29" s="5" t="str">
        <f t="shared" si="4"/>
        <v>日</v>
      </c>
      <c r="P29" s="5" t="str">
        <f t="shared" si="4"/>
        <v>月</v>
      </c>
      <c r="Q29" s="5" t="str">
        <f t="shared" si="4"/>
        <v>火</v>
      </c>
      <c r="R29" s="5" t="str">
        <f t="shared" si="4"/>
        <v>水</v>
      </c>
      <c r="S29" s="5" t="str">
        <f t="shared" si="4"/>
        <v>木</v>
      </c>
      <c r="T29" s="5" t="str">
        <f t="shared" si="4"/>
        <v>金</v>
      </c>
      <c r="U29" s="5" t="str">
        <f t="shared" si="4"/>
        <v>土</v>
      </c>
      <c r="V29" s="5" t="str">
        <f t="shared" si="4"/>
        <v>日</v>
      </c>
      <c r="W29" s="5" t="str">
        <f t="shared" si="4"/>
        <v>月</v>
      </c>
      <c r="X29" s="5" t="str">
        <f t="shared" si="4"/>
        <v>火</v>
      </c>
      <c r="Y29" s="5" t="str">
        <f t="shared" si="4"/>
        <v>水</v>
      </c>
      <c r="Z29" s="5" t="str">
        <f t="shared" si="4"/>
        <v>木</v>
      </c>
      <c r="AA29" s="5" t="str">
        <f t="shared" si="4"/>
        <v>金</v>
      </c>
      <c r="AB29" s="5" t="str">
        <f t="shared" si="4"/>
        <v>土</v>
      </c>
      <c r="AC29" s="5" t="str">
        <f t="shared" si="4"/>
        <v>日</v>
      </c>
      <c r="AD29" s="5" t="str">
        <f t="shared" si="4"/>
        <v>月</v>
      </c>
      <c r="AE29" s="5" t="str">
        <f t="shared" si="4"/>
        <v>火</v>
      </c>
      <c r="AF29" s="5" t="str">
        <f t="shared" si="4"/>
        <v>水</v>
      </c>
      <c r="AG29" s="5" t="str">
        <f t="shared" si="4"/>
        <v>木</v>
      </c>
      <c r="AH29" s="5" t="str">
        <f t="shared" si="4"/>
        <v>金</v>
      </c>
      <c r="AI29" s="5" t="str">
        <f t="shared" si="4"/>
        <v>土</v>
      </c>
      <c r="AJ29" s="5" t="str">
        <f t="shared" si="4"/>
        <v>日</v>
      </c>
      <c r="AK29" s="5" t="str">
        <f t="shared" si="4"/>
        <v>月</v>
      </c>
      <c r="AL29" s="5" t="str">
        <f>IF(AL28="","",CHOOSE(WEEKDAY($BA$2&amp;"/"&amp;$E$29&amp;"/"&amp;AL28),"日","月","火","水","木","金","土"))</f>
        <v>火</v>
      </c>
      <c r="AM29" s="5" t="str">
        <f>IF(AM28="","",CHOOSE(WEEKDAY($BA$2&amp;"/"&amp;$E$29&amp;"/"&amp;AM28),"日","月","火","水","木","金","土"))</f>
        <v>水</v>
      </c>
      <c r="AN29" s="5" t="str">
        <f>IF(AN28="","",CHOOSE(WEEKDAY($BA$2&amp;"/"&amp;$E$29&amp;"/"&amp;AN28),"日","月","火","水","木","金","土"))</f>
        <v>木</v>
      </c>
      <c r="AO29" s="87"/>
      <c r="AP29" s="95"/>
      <c r="AQ29" s="26">
        <f>+AU31</f>
        <v>2</v>
      </c>
      <c r="AR29" s="27" t="s">
        <v>41</v>
      </c>
      <c r="AS29" s="29">
        <f>+AU30</f>
        <v>8</v>
      </c>
      <c r="AT29" s="27" t="s">
        <v>42</v>
      </c>
      <c r="AU29" s="67">
        <f>IF(AU30=0,"",ROUND((AU31/AU30),3))</f>
        <v>0.25</v>
      </c>
      <c r="AV29" s="68"/>
      <c r="AW29" s="15"/>
    </row>
    <row r="30" spans="1:55" ht="18.75" x14ac:dyDescent="0.15">
      <c r="A30" s="15"/>
      <c r="B30" s="61"/>
      <c r="C30" s="62"/>
      <c r="D30" s="62"/>
      <c r="E30" s="62"/>
      <c r="F30" s="63"/>
      <c r="G30" s="64" t="s">
        <v>4</v>
      </c>
      <c r="H30" s="65"/>
      <c r="I30" s="66"/>
      <c r="J30" s="5" t="s">
        <v>39</v>
      </c>
      <c r="K30" s="5" t="s">
        <v>39</v>
      </c>
      <c r="L30" s="5" t="s">
        <v>39</v>
      </c>
      <c r="M30" s="5" t="s">
        <v>39</v>
      </c>
      <c r="N30" s="5" t="s">
        <v>39</v>
      </c>
      <c r="O30" s="5" t="s">
        <v>39</v>
      </c>
      <c r="P30" s="5" t="s">
        <v>39</v>
      </c>
      <c r="Q30" s="5" t="s">
        <v>29</v>
      </c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87"/>
      <c r="AP30" s="95"/>
      <c r="AQ30" s="72" t="s">
        <v>13</v>
      </c>
      <c r="AR30" s="73"/>
      <c r="AS30" s="73"/>
      <c r="AT30" s="73"/>
      <c r="AU30" s="74">
        <f>COUNTIF(J30:AN30,$BC$15)+COUNTIF(J30:AN30,$BC$16)+COUNTIF(J30:AN30,$BC$20)</f>
        <v>8</v>
      </c>
      <c r="AV30" s="75"/>
      <c r="AW30" s="15"/>
    </row>
    <row r="31" spans="1:55" ht="18.75" x14ac:dyDescent="0.15">
      <c r="A31" s="15"/>
      <c r="B31" s="18"/>
      <c r="C31" s="19"/>
      <c r="D31" s="19"/>
      <c r="E31" s="19"/>
      <c r="F31" s="19"/>
      <c r="G31" s="64" t="s">
        <v>30</v>
      </c>
      <c r="H31" s="65"/>
      <c r="I31" s="66"/>
      <c r="J31" s="5" t="s">
        <v>10</v>
      </c>
      <c r="K31" s="5" t="s">
        <v>10</v>
      </c>
      <c r="L31" s="5" t="s">
        <v>10</v>
      </c>
      <c r="M31" s="5" t="s">
        <v>10</v>
      </c>
      <c r="N31" s="5" t="s">
        <v>35</v>
      </c>
      <c r="O31" s="5" t="s">
        <v>35</v>
      </c>
      <c r="P31" s="5" t="s">
        <v>10</v>
      </c>
      <c r="Q31" s="5" t="s">
        <v>10</v>
      </c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34" t="s">
        <v>59</v>
      </c>
      <c r="AP31" s="32" t="str">
        <f>IF(OR(AU29&gt;=0.285,AO31="○"),"○","")</f>
        <v>○</v>
      </c>
      <c r="AQ31" s="76" t="s">
        <v>6</v>
      </c>
      <c r="AR31" s="77"/>
      <c r="AS31" s="77"/>
      <c r="AT31" s="77"/>
      <c r="AU31" s="78">
        <f>COUNTIF(J31:AN31,$BF$14)+COUNTIF(J31:AN31,$BF$16)</f>
        <v>2</v>
      </c>
      <c r="AV31" s="79"/>
      <c r="AW31" s="15"/>
    </row>
    <row r="32" spans="1:55" ht="18.75" x14ac:dyDescent="0.15">
      <c r="A32" s="15"/>
      <c r="B32" s="20"/>
      <c r="C32" s="21"/>
      <c r="D32" s="21"/>
      <c r="E32" s="21"/>
      <c r="F32" s="21"/>
      <c r="G32" s="64" t="s">
        <v>5</v>
      </c>
      <c r="H32" s="65"/>
      <c r="I32" s="66"/>
      <c r="J32" s="5">
        <v>1</v>
      </c>
      <c r="K32" s="5">
        <v>2</v>
      </c>
      <c r="L32" s="5">
        <v>3</v>
      </c>
      <c r="M32" s="5">
        <v>4</v>
      </c>
      <c r="N32" s="5">
        <v>5</v>
      </c>
      <c r="O32" s="5">
        <v>6</v>
      </c>
      <c r="P32" s="5">
        <v>7</v>
      </c>
      <c r="Q32" s="5">
        <v>8</v>
      </c>
      <c r="R32" s="5">
        <v>9</v>
      </c>
      <c r="S32" s="5">
        <v>10</v>
      </c>
      <c r="T32" s="5">
        <v>11</v>
      </c>
      <c r="U32" s="5">
        <v>12</v>
      </c>
      <c r="V32" s="5">
        <v>13</v>
      </c>
      <c r="W32" s="5">
        <v>14</v>
      </c>
      <c r="X32" s="5">
        <v>15</v>
      </c>
      <c r="Y32" s="5">
        <v>16</v>
      </c>
      <c r="Z32" s="5">
        <v>17</v>
      </c>
      <c r="AA32" s="5">
        <v>18</v>
      </c>
      <c r="AB32" s="5">
        <v>19</v>
      </c>
      <c r="AC32" s="5">
        <v>20</v>
      </c>
      <c r="AD32" s="5">
        <v>21</v>
      </c>
      <c r="AE32" s="5">
        <v>22</v>
      </c>
      <c r="AF32" s="5">
        <v>23</v>
      </c>
      <c r="AG32" s="5">
        <v>24</v>
      </c>
      <c r="AH32" s="5">
        <v>25</v>
      </c>
      <c r="AI32" s="5">
        <v>26</v>
      </c>
      <c r="AJ32" s="5">
        <v>27</v>
      </c>
      <c r="AK32" s="5">
        <v>28</v>
      </c>
      <c r="AL32" s="5">
        <f>IF(E33&gt;2,29,IF(E33=1,29,IF(AND(E33=2,AY28=2024),29,IF(AND(E33=2,AY28=2028),29,IF(AND(E33=2,AY28=2032),29,"")))))</f>
        <v>29</v>
      </c>
      <c r="AM32" s="5">
        <f>IF(E33=2,"",30)</f>
        <v>30</v>
      </c>
      <c r="AN32" s="5" t="str">
        <f>IF(E33=1,31,IF(E33=3,31,IF(E33=5,31,IF(E33=7,31,IF(E33=8,31,IF(E33=10,31,IF(E33=12,31,"")))))))</f>
        <v/>
      </c>
      <c r="AO32" s="86" t="s">
        <v>58</v>
      </c>
      <c r="AP32" s="95" t="s">
        <v>62</v>
      </c>
      <c r="AQ32" s="80" t="s">
        <v>40</v>
      </c>
      <c r="AR32" s="81"/>
      <c r="AS32" s="81"/>
      <c r="AT32" s="81"/>
      <c r="AU32" s="81"/>
      <c r="AV32" s="82"/>
      <c r="AW32" s="15"/>
    </row>
    <row r="33" spans="1:49" ht="18.75" x14ac:dyDescent="0.15">
      <c r="A33" s="15"/>
      <c r="B33" s="61" t="s">
        <v>19</v>
      </c>
      <c r="C33" s="62">
        <f>IF(E29=12,C29+1,C29)</f>
        <v>6</v>
      </c>
      <c r="D33" s="62" t="s">
        <v>9</v>
      </c>
      <c r="E33" s="62">
        <f>IF(E29=12,1,E29+1)</f>
        <v>11</v>
      </c>
      <c r="F33" s="63" t="s">
        <v>18</v>
      </c>
      <c r="G33" s="64" t="s">
        <v>1</v>
      </c>
      <c r="H33" s="65"/>
      <c r="I33" s="66"/>
      <c r="J33" s="5" t="str">
        <f>CHOOSE(WEEKDAY($BA$2&amp;"/"&amp;E33&amp;"/"&amp;J32),"日","月","火","水","木","金","土")</f>
        <v>金</v>
      </c>
      <c r="K33" s="5" t="str">
        <f>CHOOSE(WEEKDAY($BA$2&amp;"/"&amp;E33&amp;"/"&amp;K32),"日","月","火","水","木","金","土")</f>
        <v>土</v>
      </c>
      <c r="L33" s="5" t="str">
        <f t="shared" ref="L33:AK33" si="5">CHOOSE(WEEKDAY($BA$2&amp;"/"&amp;$E$33&amp;"/"&amp;L32),"日","月","火","水","木","金","土")</f>
        <v>日</v>
      </c>
      <c r="M33" s="5" t="str">
        <f t="shared" si="5"/>
        <v>月</v>
      </c>
      <c r="N33" s="5" t="str">
        <f t="shared" si="5"/>
        <v>火</v>
      </c>
      <c r="O33" s="5" t="str">
        <f t="shared" si="5"/>
        <v>水</v>
      </c>
      <c r="P33" s="5" t="str">
        <f t="shared" si="5"/>
        <v>木</v>
      </c>
      <c r="Q33" s="5" t="str">
        <f t="shared" si="5"/>
        <v>金</v>
      </c>
      <c r="R33" s="5" t="str">
        <f t="shared" si="5"/>
        <v>土</v>
      </c>
      <c r="S33" s="5" t="str">
        <f t="shared" si="5"/>
        <v>日</v>
      </c>
      <c r="T33" s="5" t="str">
        <f t="shared" si="5"/>
        <v>月</v>
      </c>
      <c r="U33" s="5" t="str">
        <f t="shared" si="5"/>
        <v>火</v>
      </c>
      <c r="V33" s="5" t="str">
        <f t="shared" si="5"/>
        <v>水</v>
      </c>
      <c r="W33" s="5" t="str">
        <f t="shared" si="5"/>
        <v>木</v>
      </c>
      <c r="X33" s="5" t="str">
        <f t="shared" si="5"/>
        <v>金</v>
      </c>
      <c r="Y33" s="5" t="str">
        <f t="shared" si="5"/>
        <v>土</v>
      </c>
      <c r="Z33" s="5" t="str">
        <f t="shared" si="5"/>
        <v>日</v>
      </c>
      <c r="AA33" s="5" t="str">
        <f t="shared" si="5"/>
        <v>月</v>
      </c>
      <c r="AB33" s="5" t="str">
        <f t="shared" si="5"/>
        <v>火</v>
      </c>
      <c r="AC33" s="5" t="str">
        <f t="shared" si="5"/>
        <v>水</v>
      </c>
      <c r="AD33" s="5" t="str">
        <f t="shared" si="5"/>
        <v>木</v>
      </c>
      <c r="AE33" s="5" t="str">
        <f t="shared" si="5"/>
        <v>金</v>
      </c>
      <c r="AF33" s="5" t="str">
        <f t="shared" si="5"/>
        <v>土</v>
      </c>
      <c r="AG33" s="5" t="str">
        <f t="shared" si="5"/>
        <v>日</v>
      </c>
      <c r="AH33" s="5" t="str">
        <f t="shared" si="5"/>
        <v>月</v>
      </c>
      <c r="AI33" s="5" t="str">
        <f t="shared" si="5"/>
        <v>火</v>
      </c>
      <c r="AJ33" s="5" t="str">
        <f t="shared" si="5"/>
        <v>水</v>
      </c>
      <c r="AK33" s="5" t="str">
        <f t="shared" si="5"/>
        <v>木</v>
      </c>
      <c r="AL33" s="5" t="str">
        <f>IF(AL32="","",CHOOSE(WEEKDAY($BA$2&amp;"/"&amp;$E$33&amp;"/"&amp;AL32),"日","月","火","水","木","金","土"))</f>
        <v>金</v>
      </c>
      <c r="AM33" s="5" t="str">
        <f>IF(AM32="","",CHOOSE(WEEKDAY($BA$2&amp;"/"&amp;$E$33&amp;"/"&amp;AM32),"日","月","火","水","木","金","土"))</f>
        <v>土</v>
      </c>
      <c r="AN33" s="5" t="str">
        <f>IF(AN32="","",CHOOSE(WEEKDAY($BA$2&amp;"/"&amp;$E$33&amp;"/"&amp;AN32),"日","月","火","水","木","金","土"))</f>
        <v/>
      </c>
      <c r="AO33" s="87"/>
      <c r="AP33" s="95"/>
      <c r="AQ33" s="26">
        <f>+AU35</f>
        <v>0</v>
      </c>
      <c r="AR33" s="27" t="s">
        <v>41</v>
      </c>
      <c r="AS33" s="29">
        <f>+AU34</f>
        <v>0</v>
      </c>
      <c r="AT33" s="27" t="s">
        <v>42</v>
      </c>
      <c r="AU33" s="67" t="str">
        <f>IF(AU34=0,"",ROUND((AU35/AU34),3))</f>
        <v/>
      </c>
      <c r="AV33" s="68"/>
      <c r="AW33" s="15"/>
    </row>
    <row r="34" spans="1:49" ht="18.75" x14ac:dyDescent="0.15">
      <c r="A34" s="15"/>
      <c r="B34" s="61"/>
      <c r="C34" s="62"/>
      <c r="D34" s="62"/>
      <c r="E34" s="62"/>
      <c r="F34" s="63"/>
      <c r="G34" s="64" t="s">
        <v>4</v>
      </c>
      <c r="H34" s="65"/>
      <c r="I34" s="66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87"/>
      <c r="AP34" s="95"/>
      <c r="AQ34" s="72" t="s">
        <v>13</v>
      </c>
      <c r="AR34" s="73"/>
      <c r="AS34" s="73"/>
      <c r="AT34" s="73"/>
      <c r="AU34" s="74">
        <f>COUNTIF(J34:AN34,$BC$15)+COUNTIF(J34:AN34,$BC$16)+COUNTIF(J34:AN34,$BC$20)</f>
        <v>0</v>
      </c>
      <c r="AV34" s="75"/>
      <c r="AW34" s="15"/>
    </row>
    <row r="35" spans="1:49" ht="18.75" x14ac:dyDescent="0.15">
      <c r="A35" s="15"/>
      <c r="B35" s="45"/>
      <c r="C35" s="46"/>
      <c r="D35" s="46"/>
      <c r="E35" s="46"/>
      <c r="F35" s="46"/>
      <c r="G35" s="83" t="s">
        <v>30</v>
      </c>
      <c r="H35" s="84"/>
      <c r="I35" s="85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36" t="s">
        <v>60</v>
      </c>
      <c r="AP35" s="32" t="str">
        <f>IF(OR(AU33&gt;=0.285,AO35="○"),"○","")</f>
        <v>○</v>
      </c>
      <c r="AQ35" s="72" t="s">
        <v>6</v>
      </c>
      <c r="AR35" s="73"/>
      <c r="AS35" s="73"/>
      <c r="AT35" s="73"/>
      <c r="AU35" s="74">
        <f>COUNTIF(J35:AN35,$BF$14)+COUNTIF(J35:AN35,$BF$16)</f>
        <v>0</v>
      </c>
      <c r="AV35" s="75"/>
      <c r="AW35" s="15"/>
    </row>
    <row r="36" spans="1:49" ht="18.75" x14ac:dyDescent="0.15">
      <c r="A36" s="15"/>
      <c r="B36" s="20"/>
      <c r="C36" s="21"/>
      <c r="D36" s="21"/>
      <c r="E36" s="21"/>
      <c r="F36" s="21"/>
      <c r="G36" s="64" t="s">
        <v>5</v>
      </c>
      <c r="H36" s="65"/>
      <c r="I36" s="66"/>
      <c r="J36" s="5">
        <v>1</v>
      </c>
      <c r="K36" s="5">
        <v>2</v>
      </c>
      <c r="L36" s="5">
        <v>3</v>
      </c>
      <c r="M36" s="5">
        <v>4</v>
      </c>
      <c r="N36" s="5">
        <v>5</v>
      </c>
      <c r="O36" s="5">
        <v>6</v>
      </c>
      <c r="P36" s="5">
        <v>7</v>
      </c>
      <c r="Q36" s="5">
        <v>8</v>
      </c>
      <c r="R36" s="5">
        <v>9</v>
      </c>
      <c r="S36" s="5">
        <v>10</v>
      </c>
      <c r="T36" s="5">
        <v>11</v>
      </c>
      <c r="U36" s="5">
        <v>12</v>
      </c>
      <c r="V36" s="5">
        <v>13</v>
      </c>
      <c r="W36" s="5">
        <v>14</v>
      </c>
      <c r="X36" s="5">
        <v>15</v>
      </c>
      <c r="Y36" s="5">
        <v>16</v>
      </c>
      <c r="Z36" s="5">
        <v>17</v>
      </c>
      <c r="AA36" s="5">
        <v>18</v>
      </c>
      <c r="AB36" s="5">
        <v>19</v>
      </c>
      <c r="AC36" s="5">
        <v>20</v>
      </c>
      <c r="AD36" s="5">
        <v>21</v>
      </c>
      <c r="AE36" s="5">
        <v>22</v>
      </c>
      <c r="AF36" s="5">
        <v>23</v>
      </c>
      <c r="AG36" s="5">
        <v>24</v>
      </c>
      <c r="AH36" s="5">
        <v>25</v>
      </c>
      <c r="AI36" s="5">
        <v>26</v>
      </c>
      <c r="AJ36" s="5">
        <v>27</v>
      </c>
      <c r="AK36" s="5">
        <v>28</v>
      </c>
      <c r="AL36" s="5">
        <f>IF(E37&gt;2,29,IF(E37=1,29,IF(AND(E37=2,AY33=2024),29,IF(AND(E37=2,AY33=2028),29,IF(AND(E37=2,AY33=2032),29,"")))))</f>
        <v>29</v>
      </c>
      <c r="AM36" s="5">
        <f>IF(E37=2,"",30)</f>
        <v>30</v>
      </c>
      <c r="AN36" s="5">
        <f>IF(E37=1,31,IF(E37=3,31,IF(E37=5,31,IF(E37=7,31,IF(E37=8,31,IF(E37=10,31,IF(E37=12,31,"")))))))</f>
        <v>31</v>
      </c>
      <c r="AO36" s="86" t="s">
        <v>58</v>
      </c>
      <c r="AP36" s="95" t="s">
        <v>62</v>
      </c>
      <c r="AQ36" s="80" t="s">
        <v>40</v>
      </c>
      <c r="AR36" s="81"/>
      <c r="AS36" s="81"/>
      <c r="AT36" s="81"/>
      <c r="AU36" s="81"/>
      <c r="AV36" s="82"/>
      <c r="AW36" s="15"/>
    </row>
    <row r="37" spans="1:49" ht="18.75" x14ac:dyDescent="0.15">
      <c r="A37" s="15"/>
      <c r="B37" s="61" t="s">
        <v>19</v>
      </c>
      <c r="C37" s="62">
        <f>IF(E33=12,C33+1,C33)</f>
        <v>6</v>
      </c>
      <c r="D37" s="62" t="s">
        <v>9</v>
      </c>
      <c r="E37" s="62">
        <f>IF(E33=12,1,E33+1)</f>
        <v>12</v>
      </c>
      <c r="F37" s="63" t="s">
        <v>18</v>
      </c>
      <c r="G37" s="64" t="s">
        <v>1</v>
      </c>
      <c r="H37" s="65"/>
      <c r="I37" s="66"/>
      <c r="J37" s="5" t="str">
        <f>CHOOSE(WEEKDAY($BA$2&amp;"/"&amp;E37&amp;"/"&amp;J36),"日","月","火","水","木","金","土")</f>
        <v>日</v>
      </c>
      <c r="K37" s="5" t="str">
        <f t="shared" ref="K37:AK37" si="6">CHOOSE(WEEKDAY($BA$2&amp;"/"&amp;$E$37&amp;"/"&amp;K36),"日","月","火","水","木","金","土")</f>
        <v>月</v>
      </c>
      <c r="L37" s="5" t="str">
        <f t="shared" si="6"/>
        <v>火</v>
      </c>
      <c r="M37" s="5" t="str">
        <f t="shared" si="6"/>
        <v>水</v>
      </c>
      <c r="N37" s="5" t="str">
        <f t="shared" si="6"/>
        <v>木</v>
      </c>
      <c r="O37" s="5" t="str">
        <f t="shared" si="6"/>
        <v>金</v>
      </c>
      <c r="P37" s="5" t="str">
        <f t="shared" si="6"/>
        <v>土</v>
      </c>
      <c r="Q37" s="5" t="str">
        <f t="shared" si="6"/>
        <v>日</v>
      </c>
      <c r="R37" s="5" t="str">
        <f t="shared" si="6"/>
        <v>月</v>
      </c>
      <c r="S37" s="5" t="str">
        <f t="shared" si="6"/>
        <v>火</v>
      </c>
      <c r="T37" s="5" t="str">
        <f t="shared" si="6"/>
        <v>水</v>
      </c>
      <c r="U37" s="5" t="str">
        <f t="shared" si="6"/>
        <v>木</v>
      </c>
      <c r="V37" s="5" t="str">
        <f t="shared" si="6"/>
        <v>金</v>
      </c>
      <c r="W37" s="5" t="str">
        <f t="shared" si="6"/>
        <v>土</v>
      </c>
      <c r="X37" s="5" t="str">
        <f t="shared" si="6"/>
        <v>日</v>
      </c>
      <c r="Y37" s="5" t="str">
        <f t="shared" si="6"/>
        <v>月</v>
      </c>
      <c r="Z37" s="5" t="str">
        <f t="shared" si="6"/>
        <v>火</v>
      </c>
      <c r="AA37" s="5" t="str">
        <f t="shared" si="6"/>
        <v>水</v>
      </c>
      <c r="AB37" s="5" t="str">
        <f t="shared" si="6"/>
        <v>木</v>
      </c>
      <c r="AC37" s="5" t="str">
        <f t="shared" si="6"/>
        <v>金</v>
      </c>
      <c r="AD37" s="5" t="str">
        <f t="shared" si="6"/>
        <v>土</v>
      </c>
      <c r="AE37" s="5" t="str">
        <f t="shared" si="6"/>
        <v>日</v>
      </c>
      <c r="AF37" s="5" t="str">
        <f t="shared" si="6"/>
        <v>月</v>
      </c>
      <c r="AG37" s="5" t="str">
        <f t="shared" si="6"/>
        <v>火</v>
      </c>
      <c r="AH37" s="5" t="str">
        <f t="shared" si="6"/>
        <v>水</v>
      </c>
      <c r="AI37" s="5" t="str">
        <f t="shared" si="6"/>
        <v>木</v>
      </c>
      <c r="AJ37" s="5" t="str">
        <f t="shared" si="6"/>
        <v>金</v>
      </c>
      <c r="AK37" s="5" t="str">
        <f t="shared" si="6"/>
        <v>土</v>
      </c>
      <c r="AL37" s="5" t="str">
        <f>IF(AL36="","",CHOOSE(WEEKDAY($BA$2&amp;"/"&amp;$E$37&amp;"/"&amp;AL36),"日","月","火","水","木","金","土"))</f>
        <v>日</v>
      </c>
      <c r="AM37" s="5" t="str">
        <f>IF(AM36="","",CHOOSE(WEEKDAY($BA$2&amp;"/"&amp;$E$37&amp;"/"&amp;AM36),"日","月","火","水","木","金","土"))</f>
        <v>月</v>
      </c>
      <c r="AN37" s="5" t="str">
        <f>IF(AN36="","",CHOOSE(WEEKDAY($BA$2&amp;"/"&amp;$E$37&amp;"/"&amp;AN36),"日","月","火","水","木","金","土"))</f>
        <v>火</v>
      </c>
      <c r="AO37" s="87"/>
      <c r="AP37" s="95"/>
      <c r="AQ37" s="26">
        <f>+AU39</f>
        <v>0</v>
      </c>
      <c r="AR37" s="27" t="s">
        <v>41</v>
      </c>
      <c r="AS37" s="29">
        <f>+AU38</f>
        <v>0</v>
      </c>
      <c r="AT37" s="27" t="s">
        <v>42</v>
      </c>
      <c r="AU37" s="67" t="str">
        <f>IF(AU38=0,"",ROUND((AU39/AU38),3))</f>
        <v/>
      </c>
      <c r="AV37" s="68"/>
      <c r="AW37" s="15"/>
    </row>
    <row r="38" spans="1:49" ht="18.75" x14ac:dyDescent="0.15">
      <c r="A38" s="15"/>
      <c r="B38" s="61"/>
      <c r="C38" s="62"/>
      <c r="D38" s="62"/>
      <c r="E38" s="62"/>
      <c r="F38" s="63"/>
      <c r="G38" s="64" t="s">
        <v>4</v>
      </c>
      <c r="H38" s="65"/>
      <c r="I38" s="66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87"/>
      <c r="AP38" s="95"/>
      <c r="AQ38" s="72" t="s">
        <v>13</v>
      </c>
      <c r="AR38" s="73"/>
      <c r="AS38" s="73"/>
      <c r="AT38" s="73"/>
      <c r="AU38" s="74">
        <f>COUNTIF(J38:AN38,$BC$15)+COUNTIF(J38:AN38,$BC$16)+COUNTIF(J38:AN38,$BC$20)</f>
        <v>0</v>
      </c>
      <c r="AV38" s="75"/>
      <c r="AW38" s="15"/>
    </row>
    <row r="39" spans="1:49" ht="19.5" thickBot="1" x14ac:dyDescent="0.2">
      <c r="A39" s="15"/>
      <c r="B39" s="22"/>
      <c r="C39" s="23"/>
      <c r="D39" s="23"/>
      <c r="E39" s="23"/>
      <c r="F39" s="23"/>
      <c r="G39" s="88" t="s">
        <v>30</v>
      </c>
      <c r="H39" s="89"/>
      <c r="I39" s="90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37" t="s">
        <v>60</v>
      </c>
      <c r="AP39" s="33" t="str">
        <f>IF(OR(AU37&gt;=0.285,AO39="○"),"○","")</f>
        <v>○</v>
      </c>
      <c r="AQ39" s="91" t="s">
        <v>6</v>
      </c>
      <c r="AR39" s="92"/>
      <c r="AS39" s="92"/>
      <c r="AT39" s="92"/>
      <c r="AU39" s="93">
        <f>COUNTIF(J39:AN39,$BF$14)+COUNTIF(J39:AN39,$BF$16)</f>
        <v>0</v>
      </c>
      <c r="AV39" s="94"/>
      <c r="AW39" s="15"/>
    </row>
    <row r="40" spans="1:49" ht="18.75" x14ac:dyDescent="0.15">
      <c r="A40" s="15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</row>
    <row r="41" spans="1:49" ht="18.75" x14ac:dyDescent="0.15">
      <c r="A41" s="15"/>
      <c r="B41" s="20"/>
      <c r="C41" s="21"/>
      <c r="D41" s="21"/>
      <c r="E41" s="21"/>
      <c r="F41" s="21"/>
      <c r="G41" s="64" t="s">
        <v>5</v>
      </c>
      <c r="H41" s="65"/>
      <c r="I41" s="66"/>
      <c r="J41" s="5">
        <v>1</v>
      </c>
      <c r="K41" s="5">
        <v>2</v>
      </c>
      <c r="L41" s="5">
        <v>3</v>
      </c>
      <c r="M41" s="5">
        <v>4</v>
      </c>
      <c r="N41" s="5">
        <v>5</v>
      </c>
      <c r="O41" s="5">
        <v>6</v>
      </c>
      <c r="P41" s="5">
        <v>7</v>
      </c>
      <c r="Q41" s="5">
        <v>8</v>
      </c>
      <c r="R41" s="5">
        <v>9</v>
      </c>
      <c r="S41" s="5">
        <v>10</v>
      </c>
      <c r="T41" s="5">
        <v>11</v>
      </c>
      <c r="U41" s="5">
        <v>12</v>
      </c>
      <c r="V41" s="5">
        <v>13</v>
      </c>
      <c r="W41" s="5">
        <v>14</v>
      </c>
      <c r="X41" s="5">
        <v>15</v>
      </c>
      <c r="Y41" s="5">
        <v>16</v>
      </c>
      <c r="Z41" s="5">
        <v>17</v>
      </c>
      <c r="AA41" s="5">
        <v>18</v>
      </c>
      <c r="AB41" s="5">
        <v>19</v>
      </c>
      <c r="AC41" s="5">
        <v>20</v>
      </c>
      <c r="AD41" s="5">
        <v>21</v>
      </c>
      <c r="AE41" s="5">
        <v>22</v>
      </c>
      <c r="AF41" s="5">
        <v>23</v>
      </c>
      <c r="AG41" s="5">
        <v>24</v>
      </c>
      <c r="AH41" s="5">
        <v>25</v>
      </c>
      <c r="AI41" s="5">
        <v>26</v>
      </c>
      <c r="AJ41" s="5">
        <v>27</v>
      </c>
      <c r="AK41" s="5">
        <v>28</v>
      </c>
      <c r="AL41" s="5">
        <f>IF(E42&gt;2,29,IF(E42=1,29,IF(AND(E42=2,AY36=2024),29,IF(AND(E42=2,AY36=2028),29,IF(AND(E42=2,AY36=2032),29,"")))))</f>
        <v>29</v>
      </c>
      <c r="AM41" s="5">
        <f>IF(E42=2,"",30)</f>
        <v>30</v>
      </c>
      <c r="AN41" s="5">
        <f>IF(E42=1,31,IF(E42=3,31,IF(E42=5,31,IF(E42=7,31,IF(E42=8,31,IF(E42=10,31,IF(E42=12,31,"")))))))</f>
        <v>31</v>
      </c>
      <c r="AO41" s="86" t="s">
        <v>58</v>
      </c>
      <c r="AP41" s="98" t="s">
        <v>62</v>
      </c>
      <c r="AQ41" s="80" t="s">
        <v>40</v>
      </c>
      <c r="AR41" s="81"/>
      <c r="AS41" s="81"/>
      <c r="AT41" s="81"/>
      <c r="AU41" s="81"/>
      <c r="AV41" s="82"/>
      <c r="AW41" s="15"/>
    </row>
    <row r="42" spans="1:49" ht="18.75" x14ac:dyDescent="0.15">
      <c r="A42" s="15"/>
      <c r="B42" s="61" t="s">
        <v>19</v>
      </c>
      <c r="C42" s="62">
        <f>IF(E37=12,C37+1,C37)</f>
        <v>7</v>
      </c>
      <c r="D42" s="62" t="s">
        <v>9</v>
      </c>
      <c r="E42" s="62">
        <f>IF(E37=12,1,E37+1)</f>
        <v>1</v>
      </c>
      <c r="F42" s="63" t="s">
        <v>18</v>
      </c>
      <c r="G42" s="64" t="s">
        <v>1</v>
      </c>
      <c r="H42" s="65"/>
      <c r="I42" s="66"/>
      <c r="J42" s="5" t="str">
        <f>CHOOSE(WEEKDAY($BA$2&amp;"/"&amp;E42&amp;"/"&amp;J41),"日","月","火","水","木","金","土")</f>
        <v>月</v>
      </c>
      <c r="K42" s="5" t="str">
        <f t="shared" ref="K42:AK42" si="7">CHOOSE(WEEKDAY($BA$2&amp;"/"&amp;$E$42&amp;"/"&amp;K41),"日","月","火","水","木","金","土")</f>
        <v>火</v>
      </c>
      <c r="L42" s="5" t="str">
        <f t="shared" si="7"/>
        <v>水</v>
      </c>
      <c r="M42" s="5" t="str">
        <f t="shared" si="7"/>
        <v>木</v>
      </c>
      <c r="N42" s="5" t="str">
        <f t="shared" si="7"/>
        <v>金</v>
      </c>
      <c r="O42" s="5" t="str">
        <f t="shared" si="7"/>
        <v>土</v>
      </c>
      <c r="P42" s="5" t="str">
        <f t="shared" si="7"/>
        <v>日</v>
      </c>
      <c r="Q42" s="5" t="str">
        <f t="shared" si="7"/>
        <v>月</v>
      </c>
      <c r="R42" s="5" t="str">
        <f t="shared" si="7"/>
        <v>火</v>
      </c>
      <c r="S42" s="5" t="str">
        <f t="shared" si="7"/>
        <v>水</v>
      </c>
      <c r="T42" s="5" t="str">
        <f t="shared" si="7"/>
        <v>木</v>
      </c>
      <c r="U42" s="5" t="str">
        <f t="shared" si="7"/>
        <v>金</v>
      </c>
      <c r="V42" s="5" t="str">
        <f t="shared" si="7"/>
        <v>土</v>
      </c>
      <c r="W42" s="5" t="str">
        <f t="shared" si="7"/>
        <v>日</v>
      </c>
      <c r="X42" s="5" t="str">
        <f t="shared" si="7"/>
        <v>月</v>
      </c>
      <c r="Y42" s="5" t="str">
        <f t="shared" si="7"/>
        <v>火</v>
      </c>
      <c r="Z42" s="5" t="str">
        <f t="shared" si="7"/>
        <v>水</v>
      </c>
      <c r="AA42" s="5" t="str">
        <f t="shared" si="7"/>
        <v>木</v>
      </c>
      <c r="AB42" s="5" t="str">
        <f t="shared" si="7"/>
        <v>金</v>
      </c>
      <c r="AC42" s="5" t="str">
        <f t="shared" si="7"/>
        <v>土</v>
      </c>
      <c r="AD42" s="5" t="str">
        <f t="shared" si="7"/>
        <v>日</v>
      </c>
      <c r="AE42" s="5" t="str">
        <f t="shared" si="7"/>
        <v>月</v>
      </c>
      <c r="AF42" s="5" t="str">
        <f t="shared" si="7"/>
        <v>火</v>
      </c>
      <c r="AG42" s="5" t="str">
        <f t="shared" si="7"/>
        <v>水</v>
      </c>
      <c r="AH42" s="5" t="str">
        <f t="shared" si="7"/>
        <v>木</v>
      </c>
      <c r="AI42" s="5" t="str">
        <f t="shared" si="7"/>
        <v>金</v>
      </c>
      <c r="AJ42" s="5" t="str">
        <f t="shared" si="7"/>
        <v>土</v>
      </c>
      <c r="AK42" s="5" t="str">
        <f t="shared" si="7"/>
        <v>日</v>
      </c>
      <c r="AL42" s="5" t="str">
        <f>IF(AL41="","",CHOOSE(WEEKDAY($BA$2&amp;"/"&amp;$E$42&amp;"/"&amp;AL41),"日","月","火","水","木","金","土"))</f>
        <v>月</v>
      </c>
      <c r="AM42" s="5" t="str">
        <f>IF(AM41="","",CHOOSE(WEEKDAY($BA$2&amp;"/"&amp;$E$42&amp;"/"&amp;AM41),"日","月","火","水","木","金","土"))</f>
        <v>火</v>
      </c>
      <c r="AN42" s="5" t="str">
        <f>IF(AN41="","",CHOOSE(WEEKDAY($BA$2&amp;"/"&amp;$E$42&amp;"/"&amp;AN41),"日","月","火","水","木","金","土"))</f>
        <v>水</v>
      </c>
      <c r="AO42" s="87"/>
      <c r="AP42" s="95"/>
      <c r="AQ42" s="26">
        <f>+AU44</f>
        <v>0</v>
      </c>
      <c r="AR42" s="27" t="s">
        <v>41</v>
      </c>
      <c r="AS42" s="29">
        <f>+AU43</f>
        <v>0</v>
      </c>
      <c r="AT42" s="27" t="s">
        <v>42</v>
      </c>
      <c r="AU42" s="67" t="str">
        <f>IF(AU43=0,"",ROUND((AU44/AU43),3))</f>
        <v/>
      </c>
      <c r="AV42" s="68"/>
      <c r="AW42" s="15"/>
    </row>
    <row r="43" spans="1:49" ht="18.75" x14ac:dyDescent="0.15">
      <c r="A43" s="15"/>
      <c r="B43" s="61"/>
      <c r="C43" s="62"/>
      <c r="D43" s="62"/>
      <c r="E43" s="62"/>
      <c r="F43" s="63"/>
      <c r="G43" s="64" t="s">
        <v>4</v>
      </c>
      <c r="H43" s="65"/>
      <c r="I43" s="66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87"/>
      <c r="AP43" s="95"/>
      <c r="AQ43" s="72" t="s">
        <v>13</v>
      </c>
      <c r="AR43" s="73"/>
      <c r="AS43" s="73"/>
      <c r="AT43" s="73"/>
      <c r="AU43" s="74">
        <f>COUNTIF(J43:AN43,$BC$15)+COUNTIF(J43:AN43,$BC$16)+COUNTIF(J43:AN43,$BC$20)</f>
        <v>0</v>
      </c>
      <c r="AV43" s="75"/>
      <c r="AW43" s="15"/>
    </row>
    <row r="44" spans="1:49" ht="18.75" x14ac:dyDescent="0.15">
      <c r="A44" s="15"/>
      <c r="B44" s="18"/>
      <c r="C44" s="19"/>
      <c r="D44" s="19"/>
      <c r="E44" s="19"/>
      <c r="F44" s="19"/>
      <c r="G44" s="64" t="s">
        <v>30</v>
      </c>
      <c r="H44" s="65"/>
      <c r="I44" s="66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36" t="s">
        <v>60</v>
      </c>
      <c r="AP44" s="32" t="str">
        <f>IF(OR(AU42&gt;=0.285,AO44="○"),"○","")</f>
        <v>○</v>
      </c>
      <c r="AQ44" s="76" t="s">
        <v>6</v>
      </c>
      <c r="AR44" s="77"/>
      <c r="AS44" s="77"/>
      <c r="AT44" s="77"/>
      <c r="AU44" s="78">
        <f>COUNTIF(J44:AN44,$BF$14)+COUNTIF(J44:AN44,$BF$16)</f>
        <v>0</v>
      </c>
      <c r="AV44" s="79"/>
      <c r="AW44" s="15"/>
    </row>
    <row r="45" spans="1:49" ht="18.75" x14ac:dyDescent="0.15">
      <c r="A45" s="15"/>
      <c r="B45" s="20"/>
      <c r="C45" s="21"/>
      <c r="D45" s="21"/>
      <c r="E45" s="21"/>
      <c r="F45" s="21"/>
      <c r="G45" s="64" t="s">
        <v>5</v>
      </c>
      <c r="H45" s="65"/>
      <c r="I45" s="66"/>
      <c r="J45" s="5">
        <v>1</v>
      </c>
      <c r="K45" s="5">
        <v>2</v>
      </c>
      <c r="L45" s="5">
        <v>3</v>
      </c>
      <c r="M45" s="5">
        <v>4</v>
      </c>
      <c r="N45" s="5">
        <v>5</v>
      </c>
      <c r="O45" s="5">
        <v>6</v>
      </c>
      <c r="P45" s="5">
        <v>7</v>
      </c>
      <c r="Q45" s="5">
        <v>8</v>
      </c>
      <c r="R45" s="5">
        <v>9</v>
      </c>
      <c r="S45" s="5">
        <v>10</v>
      </c>
      <c r="T45" s="5">
        <v>11</v>
      </c>
      <c r="U45" s="5">
        <v>12</v>
      </c>
      <c r="V45" s="5">
        <v>13</v>
      </c>
      <c r="W45" s="5">
        <v>14</v>
      </c>
      <c r="X45" s="5">
        <v>15</v>
      </c>
      <c r="Y45" s="5">
        <v>16</v>
      </c>
      <c r="Z45" s="5">
        <v>17</v>
      </c>
      <c r="AA45" s="5">
        <v>18</v>
      </c>
      <c r="AB45" s="5">
        <v>19</v>
      </c>
      <c r="AC45" s="5">
        <v>20</v>
      </c>
      <c r="AD45" s="5">
        <v>21</v>
      </c>
      <c r="AE45" s="5">
        <v>22</v>
      </c>
      <c r="AF45" s="5">
        <v>23</v>
      </c>
      <c r="AG45" s="5">
        <v>24</v>
      </c>
      <c r="AH45" s="5">
        <v>25</v>
      </c>
      <c r="AI45" s="5">
        <v>26</v>
      </c>
      <c r="AJ45" s="5">
        <v>27</v>
      </c>
      <c r="AK45" s="5">
        <v>28</v>
      </c>
      <c r="AL45" s="5" t="str">
        <f>IF(E46&gt;2,29,IF(E46=1,29,IF(AND(E46=2,AY41=2024),29,IF(AND(E46=2,AY41=2028),29,IF(AND(E46=2,AY41=2032),29,"")))))</f>
        <v/>
      </c>
      <c r="AM45" s="5" t="str">
        <f>IF(E46=2,"",30)</f>
        <v/>
      </c>
      <c r="AN45" s="5" t="str">
        <f>IF(E46=1,31,IF(E46=3,31,IF(E46=5,31,IF(E46=7,31,IF(E46=8,31,IF(E46=10,31,IF(E46=12,31,"")))))))</f>
        <v/>
      </c>
      <c r="AO45" s="86" t="s">
        <v>58</v>
      </c>
      <c r="AP45" s="95" t="s">
        <v>62</v>
      </c>
      <c r="AQ45" s="80" t="s">
        <v>40</v>
      </c>
      <c r="AR45" s="81"/>
      <c r="AS45" s="81"/>
      <c r="AT45" s="81"/>
      <c r="AU45" s="81"/>
      <c r="AV45" s="82"/>
      <c r="AW45" s="15"/>
    </row>
    <row r="46" spans="1:49" ht="18.75" x14ac:dyDescent="0.15">
      <c r="A46" s="15"/>
      <c r="B46" s="61" t="s">
        <v>19</v>
      </c>
      <c r="C46" s="62">
        <f>IF(E42=12,C42+1,C42)</f>
        <v>7</v>
      </c>
      <c r="D46" s="62" t="s">
        <v>9</v>
      </c>
      <c r="E46" s="62">
        <f>IF(E42=12,1,E42+1)</f>
        <v>2</v>
      </c>
      <c r="F46" s="63" t="s">
        <v>18</v>
      </c>
      <c r="G46" s="64" t="s">
        <v>1</v>
      </c>
      <c r="H46" s="65"/>
      <c r="I46" s="66"/>
      <c r="J46" s="5" t="str">
        <f>CHOOSE(WEEKDAY($BA$2&amp;"/"&amp;E46&amp;"/"&amp;J45),"日","月","火","水","木","金","土")</f>
        <v>木</v>
      </c>
      <c r="K46" s="5" t="str">
        <f t="shared" ref="K46:AK46" si="8">CHOOSE(WEEKDAY($BA$2&amp;"/"&amp;$E$46&amp;"/"&amp;K45),"日","月","火","水","木","金","土")</f>
        <v>金</v>
      </c>
      <c r="L46" s="5" t="str">
        <f t="shared" si="8"/>
        <v>土</v>
      </c>
      <c r="M46" s="5" t="str">
        <f t="shared" si="8"/>
        <v>日</v>
      </c>
      <c r="N46" s="5" t="str">
        <f t="shared" si="8"/>
        <v>月</v>
      </c>
      <c r="O46" s="5" t="str">
        <f t="shared" si="8"/>
        <v>火</v>
      </c>
      <c r="P46" s="5" t="str">
        <f t="shared" si="8"/>
        <v>水</v>
      </c>
      <c r="Q46" s="5" t="str">
        <f t="shared" si="8"/>
        <v>木</v>
      </c>
      <c r="R46" s="5" t="str">
        <f t="shared" si="8"/>
        <v>金</v>
      </c>
      <c r="S46" s="5" t="str">
        <f t="shared" si="8"/>
        <v>土</v>
      </c>
      <c r="T46" s="5" t="str">
        <f t="shared" si="8"/>
        <v>日</v>
      </c>
      <c r="U46" s="5" t="str">
        <f t="shared" si="8"/>
        <v>月</v>
      </c>
      <c r="V46" s="5" t="str">
        <f t="shared" si="8"/>
        <v>火</v>
      </c>
      <c r="W46" s="5" t="str">
        <f t="shared" si="8"/>
        <v>水</v>
      </c>
      <c r="X46" s="5" t="str">
        <f t="shared" si="8"/>
        <v>木</v>
      </c>
      <c r="Y46" s="5" t="str">
        <f t="shared" si="8"/>
        <v>金</v>
      </c>
      <c r="Z46" s="5" t="str">
        <f t="shared" si="8"/>
        <v>土</v>
      </c>
      <c r="AA46" s="5" t="str">
        <f t="shared" si="8"/>
        <v>日</v>
      </c>
      <c r="AB46" s="5" t="str">
        <f t="shared" si="8"/>
        <v>月</v>
      </c>
      <c r="AC46" s="5" t="str">
        <f t="shared" si="8"/>
        <v>火</v>
      </c>
      <c r="AD46" s="5" t="str">
        <f t="shared" si="8"/>
        <v>水</v>
      </c>
      <c r="AE46" s="5" t="str">
        <f t="shared" si="8"/>
        <v>木</v>
      </c>
      <c r="AF46" s="5" t="str">
        <f t="shared" si="8"/>
        <v>金</v>
      </c>
      <c r="AG46" s="5" t="str">
        <f t="shared" si="8"/>
        <v>土</v>
      </c>
      <c r="AH46" s="5" t="str">
        <f t="shared" si="8"/>
        <v>日</v>
      </c>
      <c r="AI46" s="5" t="str">
        <f t="shared" si="8"/>
        <v>月</v>
      </c>
      <c r="AJ46" s="5" t="str">
        <f t="shared" si="8"/>
        <v>火</v>
      </c>
      <c r="AK46" s="5" t="str">
        <f t="shared" si="8"/>
        <v>水</v>
      </c>
      <c r="AL46" s="5" t="str">
        <f>IF(AL45="","",CHOOSE(WEEKDAY($BA$2&amp;"/"&amp;$E$46&amp;"/"&amp;AL45),"日","月","火","水","木","金","土"))</f>
        <v/>
      </c>
      <c r="AM46" s="5" t="str">
        <f>IF(AM45="","",CHOOSE(WEEKDAY($BA$2&amp;"/"&amp;$E$46&amp;"/"&amp;AM45),"日","月","火","水","木","金","土"))</f>
        <v/>
      </c>
      <c r="AN46" s="5" t="str">
        <f>IF(AN45="","",CHOOSE(WEEKDAY($BA$2&amp;"/"&amp;$E$46&amp;"/"&amp;AN45),"日","月","火","水","木","金","土"))</f>
        <v/>
      </c>
      <c r="AO46" s="87"/>
      <c r="AP46" s="95"/>
      <c r="AQ46" s="26">
        <f>+AU48</f>
        <v>0</v>
      </c>
      <c r="AR46" s="27" t="s">
        <v>41</v>
      </c>
      <c r="AS46" s="29">
        <f>+AU47</f>
        <v>0</v>
      </c>
      <c r="AT46" s="27" t="s">
        <v>42</v>
      </c>
      <c r="AU46" s="67" t="str">
        <f>IF(AU47=0,"",ROUND((AU48/AU47),3))</f>
        <v/>
      </c>
      <c r="AV46" s="68"/>
      <c r="AW46" s="15"/>
    </row>
    <row r="47" spans="1:49" ht="18.75" x14ac:dyDescent="0.15">
      <c r="A47" s="15"/>
      <c r="B47" s="61"/>
      <c r="C47" s="62"/>
      <c r="D47" s="62"/>
      <c r="E47" s="62"/>
      <c r="F47" s="63"/>
      <c r="G47" s="64" t="s">
        <v>4</v>
      </c>
      <c r="H47" s="65"/>
      <c r="I47" s="66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87"/>
      <c r="AP47" s="95"/>
      <c r="AQ47" s="72" t="s">
        <v>13</v>
      </c>
      <c r="AR47" s="73"/>
      <c r="AS47" s="73"/>
      <c r="AT47" s="73"/>
      <c r="AU47" s="74">
        <f>COUNTIF(J47:AN47,$BC$15)+COUNTIF(J47:AN47,$BC$16)+COUNTIF(J47:AN47,$BC$20)</f>
        <v>0</v>
      </c>
      <c r="AV47" s="75"/>
      <c r="AW47" s="15"/>
    </row>
    <row r="48" spans="1:49" ht="18.75" x14ac:dyDescent="0.15">
      <c r="A48" s="15"/>
      <c r="B48" s="18"/>
      <c r="C48" s="19"/>
      <c r="D48" s="19"/>
      <c r="E48" s="19"/>
      <c r="F48" s="19"/>
      <c r="G48" s="64" t="s">
        <v>30</v>
      </c>
      <c r="H48" s="65"/>
      <c r="I48" s="66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36" t="s">
        <v>60</v>
      </c>
      <c r="AP48" s="32" t="str">
        <f>IF(OR(AU46&gt;=0.285,AO48="○"),"○","")</f>
        <v>○</v>
      </c>
      <c r="AQ48" s="76" t="s">
        <v>6</v>
      </c>
      <c r="AR48" s="77"/>
      <c r="AS48" s="77"/>
      <c r="AT48" s="77"/>
      <c r="AU48" s="78">
        <f>COUNTIF(J48:AN48,$BF$14)+COUNTIF(J48:AN48,$BF$16)</f>
        <v>0</v>
      </c>
      <c r="AV48" s="79"/>
      <c r="AW48" s="15"/>
    </row>
    <row r="49" spans="1:49" ht="18.75" x14ac:dyDescent="0.15">
      <c r="A49" s="15"/>
      <c r="B49" s="20"/>
      <c r="C49" s="21"/>
      <c r="D49" s="21"/>
      <c r="E49" s="21"/>
      <c r="F49" s="21"/>
      <c r="G49" s="64" t="s">
        <v>5</v>
      </c>
      <c r="H49" s="65"/>
      <c r="I49" s="66"/>
      <c r="J49" s="5">
        <v>1</v>
      </c>
      <c r="K49" s="5">
        <v>2</v>
      </c>
      <c r="L49" s="5">
        <v>3</v>
      </c>
      <c r="M49" s="5">
        <v>4</v>
      </c>
      <c r="N49" s="5">
        <v>5</v>
      </c>
      <c r="O49" s="5">
        <v>6</v>
      </c>
      <c r="P49" s="5">
        <v>7</v>
      </c>
      <c r="Q49" s="5">
        <v>8</v>
      </c>
      <c r="R49" s="5">
        <v>9</v>
      </c>
      <c r="S49" s="5">
        <v>10</v>
      </c>
      <c r="T49" s="5">
        <v>11</v>
      </c>
      <c r="U49" s="5">
        <v>12</v>
      </c>
      <c r="V49" s="5">
        <v>13</v>
      </c>
      <c r="W49" s="5">
        <v>14</v>
      </c>
      <c r="X49" s="5">
        <v>15</v>
      </c>
      <c r="Y49" s="5">
        <v>16</v>
      </c>
      <c r="Z49" s="5">
        <v>17</v>
      </c>
      <c r="AA49" s="5">
        <v>18</v>
      </c>
      <c r="AB49" s="5">
        <v>19</v>
      </c>
      <c r="AC49" s="5">
        <v>20</v>
      </c>
      <c r="AD49" s="5">
        <v>21</v>
      </c>
      <c r="AE49" s="5">
        <v>22</v>
      </c>
      <c r="AF49" s="5">
        <v>23</v>
      </c>
      <c r="AG49" s="5">
        <v>24</v>
      </c>
      <c r="AH49" s="5">
        <v>25</v>
      </c>
      <c r="AI49" s="5">
        <v>26</v>
      </c>
      <c r="AJ49" s="5">
        <v>27</v>
      </c>
      <c r="AK49" s="5">
        <v>28</v>
      </c>
      <c r="AL49" s="5">
        <f>IF(E50&gt;2,29,IF(E50=1,29,IF(AND(E50=2,AY45=2024),29,IF(AND(E50=2,AY45=2028),29,IF(AND(E50=2,AY45=2032),29,"")))))</f>
        <v>29</v>
      </c>
      <c r="AM49" s="5">
        <f>IF(E50=2,"",30)</f>
        <v>30</v>
      </c>
      <c r="AN49" s="5">
        <f>IF(E50=1,31,IF(E50=3,31,IF(E50=5,31,IF(E50=7,31,IF(E50=8,31,IF(E50=10,31,IF(E50=12,31,"")))))))</f>
        <v>31</v>
      </c>
      <c r="AO49" s="86" t="s">
        <v>58</v>
      </c>
      <c r="AP49" s="95" t="s">
        <v>62</v>
      </c>
      <c r="AQ49" s="80" t="s">
        <v>40</v>
      </c>
      <c r="AR49" s="81"/>
      <c r="AS49" s="81"/>
      <c r="AT49" s="81"/>
      <c r="AU49" s="81"/>
      <c r="AV49" s="82"/>
      <c r="AW49" s="15"/>
    </row>
    <row r="50" spans="1:49" ht="18.75" x14ac:dyDescent="0.15">
      <c r="A50" s="15"/>
      <c r="B50" s="61" t="s">
        <v>19</v>
      </c>
      <c r="C50" s="62">
        <f>IF(E46=12,C46+1,C46)</f>
        <v>7</v>
      </c>
      <c r="D50" s="62" t="s">
        <v>9</v>
      </c>
      <c r="E50" s="62">
        <f>IF(E46=12,1,E46+1)</f>
        <v>3</v>
      </c>
      <c r="F50" s="63" t="s">
        <v>18</v>
      </c>
      <c r="G50" s="64" t="s">
        <v>1</v>
      </c>
      <c r="H50" s="65"/>
      <c r="I50" s="66"/>
      <c r="J50" s="5" t="str">
        <f>CHOOSE(WEEKDAY($BA$2&amp;"/"&amp;E50&amp;"/"&amp;J49),"日","月","火","水","木","金","土")</f>
        <v>金</v>
      </c>
      <c r="K50" s="5" t="str">
        <f t="shared" ref="K50:AK50" si="9">CHOOSE(WEEKDAY($BA$2&amp;"/"&amp;$E$50&amp;"/"&amp;K49),"日","月","火","水","木","金","土")</f>
        <v>土</v>
      </c>
      <c r="L50" s="5" t="str">
        <f t="shared" si="9"/>
        <v>日</v>
      </c>
      <c r="M50" s="5" t="str">
        <f t="shared" si="9"/>
        <v>月</v>
      </c>
      <c r="N50" s="5" t="str">
        <f t="shared" si="9"/>
        <v>火</v>
      </c>
      <c r="O50" s="5" t="str">
        <f t="shared" si="9"/>
        <v>水</v>
      </c>
      <c r="P50" s="5" t="str">
        <f t="shared" si="9"/>
        <v>木</v>
      </c>
      <c r="Q50" s="5" t="str">
        <f t="shared" si="9"/>
        <v>金</v>
      </c>
      <c r="R50" s="5" t="str">
        <f t="shared" si="9"/>
        <v>土</v>
      </c>
      <c r="S50" s="5" t="str">
        <f t="shared" si="9"/>
        <v>日</v>
      </c>
      <c r="T50" s="5" t="str">
        <f t="shared" si="9"/>
        <v>月</v>
      </c>
      <c r="U50" s="5" t="str">
        <f t="shared" si="9"/>
        <v>火</v>
      </c>
      <c r="V50" s="5" t="str">
        <f t="shared" si="9"/>
        <v>水</v>
      </c>
      <c r="W50" s="5" t="str">
        <f t="shared" si="9"/>
        <v>木</v>
      </c>
      <c r="X50" s="5" t="str">
        <f t="shared" si="9"/>
        <v>金</v>
      </c>
      <c r="Y50" s="5" t="str">
        <f t="shared" si="9"/>
        <v>土</v>
      </c>
      <c r="Z50" s="5" t="str">
        <f t="shared" si="9"/>
        <v>日</v>
      </c>
      <c r="AA50" s="5" t="str">
        <f t="shared" si="9"/>
        <v>月</v>
      </c>
      <c r="AB50" s="5" t="str">
        <f t="shared" si="9"/>
        <v>火</v>
      </c>
      <c r="AC50" s="5" t="str">
        <f t="shared" si="9"/>
        <v>水</v>
      </c>
      <c r="AD50" s="5" t="str">
        <f t="shared" si="9"/>
        <v>木</v>
      </c>
      <c r="AE50" s="5" t="str">
        <f t="shared" si="9"/>
        <v>金</v>
      </c>
      <c r="AF50" s="5" t="str">
        <f t="shared" si="9"/>
        <v>土</v>
      </c>
      <c r="AG50" s="5" t="str">
        <f t="shared" si="9"/>
        <v>日</v>
      </c>
      <c r="AH50" s="5" t="str">
        <f t="shared" si="9"/>
        <v>月</v>
      </c>
      <c r="AI50" s="5" t="str">
        <f t="shared" si="9"/>
        <v>火</v>
      </c>
      <c r="AJ50" s="5" t="str">
        <f t="shared" si="9"/>
        <v>水</v>
      </c>
      <c r="AK50" s="5" t="str">
        <f t="shared" si="9"/>
        <v>木</v>
      </c>
      <c r="AL50" s="5" t="str">
        <f>IF(AL49="","",CHOOSE(WEEKDAY($BA$2&amp;"/"&amp;$E$50&amp;"/"&amp;AL49),"日","月","火","水","木","金","土"))</f>
        <v>金</v>
      </c>
      <c r="AM50" s="5" t="str">
        <f>IF(AM49="","",CHOOSE(WEEKDAY($BA$2&amp;"/"&amp;$E$50&amp;"/"&amp;AM49),"日","月","火","水","木","金","土"))</f>
        <v>土</v>
      </c>
      <c r="AN50" s="5" t="str">
        <f>IF(AN49="","",CHOOSE(WEEKDAY($BA$2&amp;"/"&amp;$E$50&amp;"/"&amp;AN49),"日","月","火","水","木","金","土"))</f>
        <v>日</v>
      </c>
      <c r="AO50" s="87"/>
      <c r="AP50" s="95"/>
      <c r="AQ50" s="26">
        <f>+AU52</f>
        <v>0</v>
      </c>
      <c r="AR50" s="27" t="s">
        <v>41</v>
      </c>
      <c r="AS50" s="29">
        <f>+AU51</f>
        <v>0</v>
      </c>
      <c r="AT50" s="27" t="s">
        <v>42</v>
      </c>
      <c r="AU50" s="67" t="str">
        <f>IF(AU51=0,"",ROUND((AU52/AU51),3))</f>
        <v/>
      </c>
      <c r="AV50" s="68"/>
      <c r="AW50" s="15"/>
    </row>
    <row r="51" spans="1:49" ht="18.75" x14ac:dyDescent="0.15">
      <c r="A51" s="15"/>
      <c r="B51" s="61"/>
      <c r="C51" s="62"/>
      <c r="D51" s="62"/>
      <c r="E51" s="62"/>
      <c r="F51" s="63"/>
      <c r="G51" s="64" t="s">
        <v>4</v>
      </c>
      <c r="H51" s="65"/>
      <c r="I51" s="66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87"/>
      <c r="AP51" s="95"/>
      <c r="AQ51" s="72" t="s">
        <v>13</v>
      </c>
      <c r="AR51" s="73"/>
      <c r="AS51" s="73"/>
      <c r="AT51" s="73"/>
      <c r="AU51" s="74">
        <f>COUNTIF(J51:AN51,$BC$15)+COUNTIF(J51:AN51,$BC$16)+COUNTIF(J51:AN51,$BC$20)</f>
        <v>0</v>
      </c>
      <c r="AV51" s="75"/>
      <c r="AW51" s="15"/>
    </row>
    <row r="52" spans="1:49" ht="18.75" x14ac:dyDescent="0.15">
      <c r="A52" s="15"/>
      <c r="B52" s="18"/>
      <c r="C52" s="19"/>
      <c r="D52" s="19"/>
      <c r="E52" s="19"/>
      <c r="F52" s="19"/>
      <c r="G52" s="64" t="s">
        <v>30</v>
      </c>
      <c r="H52" s="65"/>
      <c r="I52" s="66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36" t="s">
        <v>60</v>
      </c>
      <c r="AP52" s="32" t="str">
        <f>IF(OR(AU50&gt;=0.285,AO52="○"),"○","")</f>
        <v>○</v>
      </c>
      <c r="AQ52" s="76" t="s">
        <v>6</v>
      </c>
      <c r="AR52" s="77"/>
      <c r="AS52" s="77"/>
      <c r="AT52" s="77"/>
      <c r="AU52" s="78">
        <f>COUNTIF(J52:AN52,$BF$14)+COUNTIF(J52:AN52,$BF$16)</f>
        <v>0</v>
      </c>
      <c r="AV52" s="79"/>
      <c r="AW52" s="15"/>
    </row>
    <row r="53" spans="1:49" ht="18.75" x14ac:dyDescent="0.15">
      <c r="A53" s="15"/>
      <c r="B53" s="20"/>
      <c r="C53" s="21"/>
      <c r="D53" s="21"/>
      <c r="E53" s="21"/>
      <c r="F53" s="21"/>
      <c r="G53" s="64" t="s">
        <v>5</v>
      </c>
      <c r="H53" s="65"/>
      <c r="I53" s="66"/>
      <c r="J53" s="5">
        <v>1</v>
      </c>
      <c r="K53" s="5">
        <v>2</v>
      </c>
      <c r="L53" s="5">
        <v>3</v>
      </c>
      <c r="M53" s="5">
        <v>4</v>
      </c>
      <c r="N53" s="5">
        <v>5</v>
      </c>
      <c r="O53" s="5">
        <v>6</v>
      </c>
      <c r="P53" s="5">
        <v>7</v>
      </c>
      <c r="Q53" s="5">
        <v>8</v>
      </c>
      <c r="R53" s="5">
        <v>9</v>
      </c>
      <c r="S53" s="5">
        <v>10</v>
      </c>
      <c r="T53" s="5">
        <v>11</v>
      </c>
      <c r="U53" s="5">
        <v>12</v>
      </c>
      <c r="V53" s="5">
        <v>13</v>
      </c>
      <c r="W53" s="5">
        <v>14</v>
      </c>
      <c r="X53" s="5">
        <v>15</v>
      </c>
      <c r="Y53" s="5">
        <v>16</v>
      </c>
      <c r="Z53" s="5">
        <v>17</v>
      </c>
      <c r="AA53" s="5">
        <v>18</v>
      </c>
      <c r="AB53" s="5">
        <v>19</v>
      </c>
      <c r="AC53" s="5">
        <v>20</v>
      </c>
      <c r="AD53" s="5">
        <v>21</v>
      </c>
      <c r="AE53" s="5">
        <v>22</v>
      </c>
      <c r="AF53" s="5">
        <v>23</v>
      </c>
      <c r="AG53" s="5">
        <v>24</v>
      </c>
      <c r="AH53" s="5">
        <v>25</v>
      </c>
      <c r="AI53" s="5">
        <v>26</v>
      </c>
      <c r="AJ53" s="5">
        <v>27</v>
      </c>
      <c r="AK53" s="5">
        <v>28</v>
      </c>
      <c r="AL53" s="5">
        <f>IF(E54&gt;2,29,IF(E54=1,29,IF(AND(E54=2,AY49=2024),29,IF(AND(E54=2,AY49=2028),29,IF(AND(E54=2,AY49=2032),29,"")))))</f>
        <v>29</v>
      </c>
      <c r="AM53" s="5">
        <f>IF(E54=2,"",30)</f>
        <v>30</v>
      </c>
      <c r="AN53" s="5" t="str">
        <f>IF(E54=1,31,IF(E54=3,31,IF(E54=5,31,IF(E54=7,31,IF(E54=8,31,IF(E54=10,31,IF(E54=12,31,"")))))))</f>
        <v/>
      </c>
      <c r="AO53" s="86" t="s">
        <v>58</v>
      </c>
      <c r="AP53" s="95" t="s">
        <v>62</v>
      </c>
      <c r="AQ53" s="80" t="s">
        <v>40</v>
      </c>
      <c r="AR53" s="81"/>
      <c r="AS53" s="81"/>
      <c r="AT53" s="81"/>
      <c r="AU53" s="81"/>
      <c r="AV53" s="82"/>
      <c r="AW53" s="15"/>
    </row>
    <row r="54" spans="1:49" ht="18.75" x14ac:dyDescent="0.15">
      <c r="A54" s="15"/>
      <c r="B54" s="61" t="s">
        <v>19</v>
      </c>
      <c r="C54" s="62">
        <f>IF(E50=12,C50+1,C50)</f>
        <v>7</v>
      </c>
      <c r="D54" s="62" t="s">
        <v>9</v>
      </c>
      <c r="E54" s="62">
        <f>IF(E50=12,1,E50+1)</f>
        <v>4</v>
      </c>
      <c r="F54" s="63" t="s">
        <v>18</v>
      </c>
      <c r="G54" s="64" t="s">
        <v>1</v>
      </c>
      <c r="H54" s="65"/>
      <c r="I54" s="66"/>
      <c r="J54" s="5" t="str">
        <f t="shared" ref="J54:AK54" si="10">CHOOSE(WEEKDAY($BA$2&amp;"/"&amp;$E$54&amp;"/"&amp;J53),"日","月","火","水","木","金","土")</f>
        <v>月</v>
      </c>
      <c r="K54" s="5" t="str">
        <f t="shared" si="10"/>
        <v>火</v>
      </c>
      <c r="L54" s="5" t="str">
        <f t="shared" si="10"/>
        <v>水</v>
      </c>
      <c r="M54" s="5" t="str">
        <f t="shared" si="10"/>
        <v>木</v>
      </c>
      <c r="N54" s="5" t="str">
        <f t="shared" si="10"/>
        <v>金</v>
      </c>
      <c r="O54" s="5" t="str">
        <f t="shared" si="10"/>
        <v>土</v>
      </c>
      <c r="P54" s="5" t="str">
        <f t="shared" si="10"/>
        <v>日</v>
      </c>
      <c r="Q54" s="5" t="str">
        <f t="shared" si="10"/>
        <v>月</v>
      </c>
      <c r="R54" s="5" t="str">
        <f t="shared" si="10"/>
        <v>火</v>
      </c>
      <c r="S54" s="5" t="str">
        <f t="shared" si="10"/>
        <v>水</v>
      </c>
      <c r="T54" s="5" t="str">
        <f t="shared" si="10"/>
        <v>木</v>
      </c>
      <c r="U54" s="5" t="str">
        <f t="shared" si="10"/>
        <v>金</v>
      </c>
      <c r="V54" s="5" t="str">
        <f t="shared" si="10"/>
        <v>土</v>
      </c>
      <c r="W54" s="5" t="str">
        <f t="shared" si="10"/>
        <v>日</v>
      </c>
      <c r="X54" s="5" t="str">
        <f t="shared" si="10"/>
        <v>月</v>
      </c>
      <c r="Y54" s="5" t="str">
        <f t="shared" si="10"/>
        <v>火</v>
      </c>
      <c r="Z54" s="5" t="str">
        <f t="shared" si="10"/>
        <v>水</v>
      </c>
      <c r="AA54" s="5" t="str">
        <f t="shared" si="10"/>
        <v>木</v>
      </c>
      <c r="AB54" s="5" t="str">
        <f t="shared" si="10"/>
        <v>金</v>
      </c>
      <c r="AC54" s="5" t="str">
        <f t="shared" si="10"/>
        <v>土</v>
      </c>
      <c r="AD54" s="5" t="str">
        <f t="shared" si="10"/>
        <v>日</v>
      </c>
      <c r="AE54" s="5" t="str">
        <f t="shared" si="10"/>
        <v>月</v>
      </c>
      <c r="AF54" s="5" t="str">
        <f t="shared" si="10"/>
        <v>火</v>
      </c>
      <c r="AG54" s="5" t="str">
        <f t="shared" si="10"/>
        <v>水</v>
      </c>
      <c r="AH54" s="5" t="str">
        <f t="shared" si="10"/>
        <v>木</v>
      </c>
      <c r="AI54" s="5" t="str">
        <f t="shared" si="10"/>
        <v>金</v>
      </c>
      <c r="AJ54" s="5" t="str">
        <f t="shared" si="10"/>
        <v>土</v>
      </c>
      <c r="AK54" s="5" t="str">
        <f t="shared" si="10"/>
        <v>日</v>
      </c>
      <c r="AL54" s="5" t="str">
        <f>IF(AL53="","",CHOOSE(WEEKDAY($BA$2&amp;"/"&amp;$E$50&amp;"/"&amp;AL53),"日","月","火","水","木","金","土"))</f>
        <v>金</v>
      </c>
      <c r="AM54" s="5" t="str">
        <f>IF(AM53="","",CHOOSE(WEEKDAY($BA$2&amp;"/"&amp;$E$50&amp;"/"&amp;AM53),"日","月","火","水","木","金","土"))</f>
        <v>土</v>
      </c>
      <c r="AN54" s="5" t="str">
        <f>IF(AN53="","",CHOOSE(WEEKDAY($BA$2&amp;"/"&amp;$E$50&amp;"/"&amp;AN53),"日","月","火","水","木","金","土"))</f>
        <v/>
      </c>
      <c r="AO54" s="87"/>
      <c r="AP54" s="95"/>
      <c r="AQ54" s="26">
        <f>+AU56</f>
        <v>0</v>
      </c>
      <c r="AR54" s="27" t="s">
        <v>41</v>
      </c>
      <c r="AS54" s="29">
        <f>+AU55</f>
        <v>0</v>
      </c>
      <c r="AT54" s="27" t="s">
        <v>42</v>
      </c>
      <c r="AU54" s="67" t="str">
        <f>IF(AU55=0,"",ROUND((AU56/AU55),3))</f>
        <v/>
      </c>
      <c r="AV54" s="68"/>
      <c r="AW54" s="15"/>
    </row>
    <row r="55" spans="1:49" ht="18.75" x14ac:dyDescent="0.15">
      <c r="A55" s="15"/>
      <c r="B55" s="61"/>
      <c r="C55" s="62"/>
      <c r="D55" s="62"/>
      <c r="E55" s="62"/>
      <c r="F55" s="63"/>
      <c r="G55" s="64" t="s">
        <v>4</v>
      </c>
      <c r="H55" s="65"/>
      <c r="I55" s="66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87"/>
      <c r="AP55" s="95"/>
      <c r="AQ55" s="72" t="s">
        <v>13</v>
      </c>
      <c r="AR55" s="73"/>
      <c r="AS55" s="73"/>
      <c r="AT55" s="73"/>
      <c r="AU55" s="74">
        <f>COUNTIF(J55:AN55,$BC$15)+COUNTIF(J55:AN55,$BC$16)+COUNTIF(J55:AN55,$BC$20)</f>
        <v>0</v>
      </c>
      <c r="AV55" s="75"/>
      <c r="AW55" s="15"/>
    </row>
    <row r="56" spans="1:49" ht="18.75" x14ac:dyDescent="0.15">
      <c r="A56" s="15"/>
      <c r="B56" s="18"/>
      <c r="C56" s="19"/>
      <c r="D56" s="19"/>
      <c r="E56" s="19"/>
      <c r="F56" s="19"/>
      <c r="G56" s="64" t="s">
        <v>30</v>
      </c>
      <c r="H56" s="65"/>
      <c r="I56" s="66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36" t="s">
        <v>60</v>
      </c>
      <c r="AP56" s="32" t="str">
        <f>IF(OR(AU54&gt;=0.285,AO56="○"),"○","")</f>
        <v>○</v>
      </c>
      <c r="AQ56" s="76" t="s">
        <v>6</v>
      </c>
      <c r="AR56" s="77"/>
      <c r="AS56" s="77"/>
      <c r="AT56" s="77"/>
      <c r="AU56" s="78">
        <f>COUNTIF(J56:AN56,$BF$14)+COUNTIF(J56:AN56,$BF$16)</f>
        <v>0</v>
      </c>
      <c r="AV56" s="79"/>
      <c r="AW56" s="15"/>
    </row>
    <row r="57" spans="1:49" ht="18.75" x14ac:dyDescent="0.15">
      <c r="A57" s="15"/>
      <c r="B57" s="20"/>
      <c r="C57" s="21"/>
      <c r="D57" s="21"/>
      <c r="E57" s="21"/>
      <c r="F57" s="21"/>
      <c r="G57" s="64" t="s">
        <v>5</v>
      </c>
      <c r="H57" s="65"/>
      <c r="I57" s="66"/>
      <c r="J57" s="5">
        <v>1</v>
      </c>
      <c r="K57" s="5">
        <v>2</v>
      </c>
      <c r="L57" s="5">
        <v>3</v>
      </c>
      <c r="M57" s="5">
        <v>4</v>
      </c>
      <c r="N57" s="5">
        <v>5</v>
      </c>
      <c r="O57" s="5">
        <v>6</v>
      </c>
      <c r="P57" s="5">
        <v>7</v>
      </c>
      <c r="Q57" s="5">
        <v>8</v>
      </c>
      <c r="R57" s="5">
        <v>9</v>
      </c>
      <c r="S57" s="5">
        <v>10</v>
      </c>
      <c r="T57" s="5">
        <v>11</v>
      </c>
      <c r="U57" s="5">
        <v>12</v>
      </c>
      <c r="V57" s="5">
        <v>13</v>
      </c>
      <c r="W57" s="5">
        <v>14</v>
      </c>
      <c r="X57" s="5">
        <v>15</v>
      </c>
      <c r="Y57" s="5">
        <v>16</v>
      </c>
      <c r="Z57" s="5">
        <v>17</v>
      </c>
      <c r="AA57" s="5">
        <v>18</v>
      </c>
      <c r="AB57" s="5">
        <v>19</v>
      </c>
      <c r="AC57" s="5">
        <v>20</v>
      </c>
      <c r="AD57" s="5">
        <v>21</v>
      </c>
      <c r="AE57" s="5">
        <v>22</v>
      </c>
      <c r="AF57" s="5">
        <v>23</v>
      </c>
      <c r="AG57" s="5">
        <v>24</v>
      </c>
      <c r="AH57" s="5">
        <v>25</v>
      </c>
      <c r="AI57" s="5">
        <v>26</v>
      </c>
      <c r="AJ57" s="5">
        <v>27</v>
      </c>
      <c r="AK57" s="5">
        <v>28</v>
      </c>
      <c r="AL57" s="5">
        <f>IF(E58&gt;2,29,IF(E58=1,29,IF(AND(E58=2,AY53=2024),29,IF(AND(E58=2,AY53=2028),29,IF(AND(E58=2,AY53=2032),29,"")))))</f>
        <v>29</v>
      </c>
      <c r="AM57" s="5">
        <f>IF(E58=2,"",30)</f>
        <v>30</v>
      </c>
      <c r="AN57" s="5">
        <f>IF(E58=1,31,IF(E58=3,31,IF(E58=5,31,IF(E58=7,31,IF(E58=8,31,IF(E58=10,31,IF(E58=12,31,"")))))))</f>
        <v>31</v>
      </c>
      <c r="AO57" s="86" t="s">
        <v>58</v>
      </c>
      <c r="AP57" s="95" t="s">
        <v>62</v>
      </c>
      <c r="AQ57" s="80" t="s">
        <v>40</v>
      </c>
      <c r="AR57" s="81"/>
      <c r="AS57" s="81"/>
      <c r="AT57" s="81"/>
      <c r="AU57" s="81"/>
      <c r="AV57" s="82"/>
      <c r="AW57" s="15"/>
    </row>
    <row r="58" spans="1:49" ht="18.75" x14ac:dyDescent="0.15">
      <c r="A58" s="15"/>
      <c r="B58" s="61" t="s">
        <v>19</v>
      </c>
      <c r="C58" s="62">
        <f>IF(E54=12,C54+1,C54)</f>
        <v>7</v>
      </c>
      <c r="D58" s="62" t="s">
        <v>9</v>
      </c>
      <c r="E58" s="62">
        <f>IF(E54=12,1,E54+1)</f>
        <v>5</v>
      </c>
      <c r="F58" s="63" t="s">
        <v>18</v>
      </c>
      <c r="G58" s="64" t="s">
        <v>1</v>
      </c>
      <c r="H58" s="65"/>
      <c r="I58" s="66"/>
      <c r="J58" s="5" t="str">
        <f t="shared" ref="J58:AK58" si="11">CHOOSE(WEEKDAY($BA$2&amp;"/"&amp;$E$58&amp;"/"&amp;J57),"日","月","火","水","木","金","土")</f>
        <v>水</v>
      </c>
      <c r="K58" s="5" t="str">
        <f t="shared" si="11"/>
        <v>木</v>
      </c>
      <c r="L58" s="5" t="str">
        <f t="shared" si="11"/>
        <v>金</v>
      </c>
      <c r="M58" s="5" t="str">
        <f t="shared" si="11"/>
        <v>土</v>
      </c>
      <c r="N58" s="5" t="str">
        <f t="shared" si="11"/>
        <v>日</v>
      </c>
      <c r="O58" s="5" t="str">
        <f t="shared" si="11"/>
        <v>月</v>
      </c>
      <c r="P58" s="5" t="str">
        <f t="shared" si="11"/>
        <v>火</v>
      </c>
      <c r="Q58" s="5" t="str">
        <f t="shared" si="11"/>
        <v>水</v>
      </c>
      <c r="R58" s="5" t="str">
        <f t="shared" si="11"/>
        <v>木</v>
      </c>
      <c r="S58" s="5" t="str">
        <f t="shared" si="11"/>
        <v>金</v>
      </c>
      <c r="T58" s="5" t="str">
        <f t="shared" si="11"/>
        <v>土</v>
      </c>
      <c r="U58" s="5" t="str">
        <f t="shared" si="11"/>
        <v>日</v>
      </c>
      <c r="V58" s="5" t="str">
        <f t="shared" si="11"/>
        <v>月</v>
      </c>
      <c r="W58" s="5" t="str">
        <f t="shared" si="11"/>
        <v>火</v>
      </c>
      <c r="X58" s="5" t="str">
        <f t="shared" si="11"/>
        <v>水</v>
      </c>
      <c r="Y58" s="5" t="str">
        <f t="shared" si="11"/>
        <v>木</v>
      </c>
      <c r="Z58" s="5" t="str">
        <f t="shared" si="11"/>
        <v>金</v>
      </c>
      <c r="AA58" s="5" t="str">
        <f t="shared" si="11"/>
        <v>土</v>
      </c>
      <c r="AB58" s="5" t="str">
        <f t="shared" si="11"/>
        <v>日</v>
      </c>
      <c r="AC58" s="5" t="str">
        <f t="shared" si="11"/>
        <v>月</v>
      </c>
      <c r="AD58" s="5" t="str">
        <f t="shared" si="11"/>
        <v>火</v>
      </c>
      <c r="AE58" s="5" t="str">
        <f t="shared" si="11"/>
        <v>水</v>
      </c>
      <c r="AF58" s="5" t="str">
        <f t="shared" si="11"/>
        <v>木</v>
      </c>
      <c r="AG58" s="5" t="str">
        <f t="shared" si="11"/>
        <v>金</v>
      </c>
      <c r="AH58" s="5" t="str">
        <f t="shared" si="11"/>
        <v>土</v>
      </c>
      <c r="AI58" s="5" t="str">
        <f t="shared" si="11"/>
        <v>日</v>
      </c>
      <c r="AJ58" s="5" t="str">
        <f t="shared" si="11"/>
        <v>月</v>
      </c>
      <c r="AK58" s="5" t="str">
        <f t="shared" si="11"/>
        <v>火</v>
      </c>
      <c r="AL58" s="5" t="str">
        <f>IF(AL57="","",CHOOSE(WEEKDAY($BA$2&amp;"/"&amp;$E$58&amp;"/"&amp;AL57),"日","月","火","水","木","金","土"))</f>
        <v>水</v>
      </c>
      <c r="AM58" s="5" t="str">
        <f>IF(AM57="","",CHOOSE(WEEKDAY($BA$2&amp;"/"&amp;$E$58&amp;"/"&amp;AM57),"日","月","火","水","木","金","土"))</f>
        <v>木</v>
      </c>
      <c r="AN58" s="5" t="str">
        <f>IF(AN57="","",CHOOSE(WEEKDAY($BA$2&amp;"/"&amp;$E$58&amp;"/"&amp;AN57),"日","月","火","水","木","金","土"))</f>
        <v>金</v>
      </c>
      <c r="AO58" s="87"/>
      <c r="AP58" s="95"/>
      <c r="AQ58" s="26">
        <f>+AU60</f>
        <v>0</v>
      </c>
      <c r="AR58" s="27" t="s">
        <v>41</v>
      </c>
      <c r="AS58" s="29">
        <f>+AU59</f>
        <v>0</v>
      </c>
      <c r="AT58" s="27" t="s">
        <v>42</v>
      </c>
      <c r="AU58" s="67" t="str">
        <f>IF(AU59=0,"",ROUND((AU60/AU59),3))</f>
        <v/>
      </c>
      <c r="AV58" s="68"/>
      <c r="AW58" s="15"/>
    </row>
    <row r="59" spans="1:49" ht="18.75" x14ac:dyDescent="0.15">
      <c r="A59" s="15"/>
      <c r="B59" s="61"/>
      <c r="C59" s="62"/>
      <c r="D59" s="62"/>
      <c r="E59" s="62"/>
      <c r="F59" s="63"/>
      <c r="G59" s="64" t="s">
        <v>4</v>
      </c>
      <c r="H59" s="65"/>
      <c r="I59" s="66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87"/>
      <c r="AP59" s="95"/>
      <c r="AQ59" s="72" t="s">
        <v>13</v>
      </c>
      <c r="AR59" s="73"/>
      <c r="AS59" s="73"/>
      <c r="AT59" s="73"/>
      <c r="AU59" s="74">
        <f>COUNTIF(J59:AN59,$BC$15)+COUNTIF(J59:AN59,$BC$16)+COUNTIF(J59:AN59,$BC$20)</f>
        <v>0</v>
      </c>
      <c r="AV59" s="75"/>
      <c r="AW59" s="15"/>
    </row>
    <row r="60" spans="1:49" ht="19.5" thickBot="1" x14ac:dyDescent="0.2">
      <c r="A60" s="15"/>
      <c r="B60" s="22"/>
      <c r="C60" s="23"/>
      <c r="D60" s="23"/>
      <c r="E60" s="23"/>
      <c r="F60" s="23"/>
      <c r="G60" s="88" t="s">
        <v>30</v>
      </c>
      <c r="H60" s="89"/>
      <c r="I60" s="90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37" t="s">
        <v>60</v>
      </c>
      <c r="AP60" s="33" t="str">
        <f>IF(OR(AU58&gt;=0.285,AO60="○"),"○","")</f>
        <v>○</v>
      </c>
      <c r="AQ60" s="91" t="s">
        <v>6</v>
      </c>
      <c r="AR60" s="92"/>
      <c r="AS60" s="92"/>
      <c r="AT60" s="92"/>
      <c r="AU60" s="93">
        <f>COUNTIF(J60:AN60,$BF$14)+COUNTIF(J60:AN60,$BF$16)</f>
        <v>0</v>
      </c>
      <c r="AV60" s="94"/>
      <c r="AW60" s="15"/>
    </row>
    <row r="61" spans="1:49" ht="3.6" customHeight="1" x14ac:dyDescent="0.1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</row>
  </sheetData>
  <mergeCells count="218">
    <mergeCell ref="AP57:AP59"/>
    <mergeCell ref="AO57:AO59"/>
    <mergeCell ref="AP12:AP14"/>
    <mergeCell ref="AP16:AP18"/>
    <mergeCell ref="AP20:AP22"/>
    <mergeCell ref="AP24:AP26"/>
    <mergeCell ref="AP28:AP30"/>
    <mergeCell ref="AP32:AP34"/>
    <mergeCell ref="AP36:AP38"/>
    <mergeCell ref="AP41:AP43"/>
    <mergeCell ref="AP45:AP47"/>
    <mergeCell ref="AQ59:AT59"/>
    <mergeCell ref="AU59:AV59"/>
    <mergeCell ref="G60:I60"/>
    <mergeCell ref="AQ60:AT60"/>
    <mergeCell ref="AU60:AV60"/>
    <mergeCell ref="AO12:AO14"/>
    <mergeCell ref="AO16:AO18"/>
    <mergeCell ref="AO20:AO22"/>
    <mergeCell ref="AO24:AO26"/>
    <mergeCell ref="AO28:AO30"/>
    <mergeCell ref="G57:I57"/>
    <mergeCell ref="AQ57:AV57"/>
    <mergeCell ref="AQ51:AT51"/>
    <mergeCell ref="AU51:AV51"/>
    <mergeCell ref="G52:I52"/>
    <mergeCell ref="AQ52:AT52"/>
    <mergeCell ref="AU52:AV52"/>
    <mergeCell ref="AQ53:AV53"/>
    <mergeCell ref="AO49:AO51"/>
    <mergeCell ref="AP49:AP51"/>
    <mergeCell ref="G49:I49"/>
    <mergeCell ref="AQ49:AV49"/>
    <mergeCell ref="AQ43:AT43"/>
    <mergeCell ref="AU43:AV43"/>
    <mergeCell ref="B58:B59"/>
    <mergeCell ref="C58:C59"/>
    <mergeCell ref="D58:D59"/>
    <mergeCell ref="E58:E59"/>
    <mergeCell ref="F58:F59"/>
    <mergeCell ref="G58:I58"/>
    <mergeCell ref="AU58:AV58"/>
    <mergeCell ref="G59:I59"/>
    <mergeCell ref="AU54:AV54"/>
    <mergeCell ref="G55:I55"/>
    <mergeCell ref="AQ55:AT55"/>
    <mergeCell ref="AU55:AV55"/>
    <mergeCell ref="G56:I56"/>
    <mergeCell ref="AQ56:AT56"/>
    <mergeCell ref="AU56:AV56"/>
    <mergeCell ref="AO53:AO55"/>
    <mergeCell ref="AP53:AP55"/>
    <mergeCell ref="B54:B55"/>
    <mergeCell ref="C54:C55"/>
    <mergeCell ref="D54:D55"/>
    <mergeCell ref="E54:E55"/>
    <mergeCell ref="F54:F55"/>
    <mergeCell ref="G54:I54"/>
    <mergeCell ref="G53:I53"/>
    <mergeCell ref="B50:B51"/>
    <mergeCell ref="C50:C51"/>
    <mergeCell ref="D50:D51"/>
    <mergeCell ref="E50:E51"/>
    <mergeCell ref="F50:F51"/>
    <mergeCell ref="G50:I50"/>
    <mergeCell ref="AU50:AV50"/>
    <mergeCell ref="G51:I51"/>
    <mergeCell ref="AU46:AV46"/>
    <mergeCell ref="G47:I47"/>
    <mergeCell ref="AQ47:AT47"/>
    <mergeCell ref="AU47:AV47"/>
    <mergeCell ref="G48:I48"/>
    <mergeCell ref="AQ48:AT48"/>
    <mergeCell ref="AU48:AV48"/>
    <mergeCell ref="AO45:AO47"/>
    <mergeCell ref="B46:B47"/>
    <mergeCell ref="C46:C47"/>
    <mergeCell ref="D46:D47"/>
    <mergeCell ref="E46:E47"/>
    <mergeCell ref="F46:F47"/>
    <mergeCell ref="G46:I46"/>
    <mergeCell ref="G44:I44"/>
    <mergeCell ref="AQ44:AT44"/>
    <mergeCell ref="AU44:AV44"/>
    <mergeCell ref="G45:I45"/>
    <mergeCell ref="AQ45:AV45"/>
    <mergeCell ref="AO41:AO43"/>
    <mergeCell ref="G41:I41"/>
    <mergeCell ref="AQ41:AV41"/>
    <mergeCell ref="B42:B43"/>
    <mergeCell ref="C42:C43"/>
    <mergeCell ref="D42:D43"/>
    <mergeCell ref="E42:E43"/>
    <mergeCell ref="F42:F43"/>
    <mergeCell ref="G42:I42"/>
    <mergeCell ref="AU42:AV42"/>
    <mergeCell ref="G43:I43"/>
    <mergeCell ref="AU37:AV37"/>
    <mergeCell ref="G38:I38"/>
    <mergeCell ref="AQ38:AT38"/>
    <mergeCell ref="AU38:AV38"/>
    <mergeCell ref="G39:I39"/>
    <mergeCell ref="AQ39:AT39"/>
    <mergeCell ref="AU39:AV39"/>
    <mergeCell ref="AO36:AO38"/>
    <mergeCell ref="B37:B38"/>
    <mergeCell ref="C37:C38"/>
    <mergeCell ref="D37:D38"/>
    <mergeCell ref="E37:E38"/>
    <mergeCell ref="F37:F38"/>
    <mergeCell ref="G37:I37"/>
    <mergeCell ref="G29:I29"/>
    <mergeCell ref="AQ34:AT34"/>
    <mergeCell ref="AU34:AV34"/>
    <mergeCell ref="G35:I35"/>
    <mergeCell ref="AQ35:AT35"/>
    <mergeCell ref="AU35:AV35"/>
    <mergeCell ref="G36:I36"/>
    <mergeCell ref="AQ36:AV36"/>
    <mergeCell ref="AO32:AO34"/>
    <mergeCell ref="G32:I32"/>
    <mergeCell ref="AQ32:AV32"/>
    <mergeCell ref="G28:I28"/>
    <mergeCell ref="AQ28:AV28"/>
    <mergeCell ref="G24:I24"/>
    <mergeCell ref="AQ24:AV24"/>
    <mergeCell ref="B33:B34"/>
    <mergeCell ref="C33:C34"/>
    <mergeCell ref="D33:D34"/>
    <mergeCell ref="E33:E34"/>
    <mergeCell ref="F33:F34"/>
    <mergeCell ref="G33:I33"/>
    <mergeCell ref="AU33:AV33"/>
    <mergeCell ref="G34:I34"/>
    <mergeCell ref="AU29:AV29"/>
    <mergeCell ref="G30:I30"/>
    <mergeCell ref="AQ30:AT30"/>
    <mergeCell ref="AU30:AV30"/>
    <mergeCell ref="G31:I31"/>
    <mergeCell ref="AQ31:AT31"/>
    <mergeCell ref="AU31:AV31"/>
    <mergeCell ref="B29:B30"/>
    <mergeCell ref="C29:C30"/>
    <mergeCell ref="D29:D30"/>
    <mergeCell ref="E29:E30"/>
    <mergeCell ref="F29:F30"/>
    <mergeCell ref="D21:D22"/>
    <mergeCell ref="E21:E22"/>
    <mergeCell ref="F21:F22"/>
    <mergeCell ref="G21:I21"/>
    <mergeCell ref="AQ26:AT26"/>
    <mergeCell ref="AU26:AV26"/>
    <mergeCell ref="G27:I27"/>
    <mergeCell ref="AQ27:AT27"/>
    <mergeCell ref="AU27:AV27"/>
    <mergeCell ref="G19:I19"/>
    <mergeCell ref="AQ19:AT19"/>
    <mergeCell ref="AU19:AV19"/>
    <mergeCell ref="G20:I20"/>
    <mergeCell ref="AQ20:AV20"/>
    <mergeCell ref="G16:I16"/>
    <mergeCell ref="AQ16:AV16"/>
    <mergeCell ref="B25:B26"/>
    <mergeCell ref="C25:C26"/>
    <mergeCell ref="D25:D26"/>
    <mergeCell ref="E25:E26"/>
    <mergeCell ref="F25:F26"/>
    <mergeCell ref="G25:I25"/>
    <mergeCell ref="AU25:AV25"/>
    <mergeCell ref="G26:I26"/>
    <mergeCell ref="AU21:AV21"/>
    <mergeCell ref="G22:I22"/>
    <mergeCell ref="AQ22:AT22"/>
    <mergeCell ref="AU22:AV22"/>
    <mergeCell ref="G23:I23"/>
    <mergeCell ref="AQ23:AT23"/>
    <mergeCell ref="AU23:AV23"/>
    <mergeCell ref="B21:B22"/>
    <mergeCell ref="C21:C22"/>
    <mergeCell ref="B17:B18"/>
    <mergeCell ref="C17:C18"/>
    <mergeCell ref="D17:D18"/>
    <mergeCell ref="E17:E18"/>
    <mergeCell ref="F17:F18"/>
    <mergeCell ref="G17:I17"/>
    <mergeCell ref="AU17:AV17"/>
    <mergeCell ref="G18:I18"/>
    <mergeCell ref="AU13:AV13"/>
    <mergeCell ref="G14:I14"/>
    <mergeCell ref="AQ14:AT14"/>
    <mergeCell ref="AU14:AV14"/>
    <mergeCell ref="G15:I15"/>
    <mergeCell ref="AQ15:AT15"/>
    <mergeCell ref="AU15:AV15"/>
    <mergeCell ref="AQ18:AT18"/>
    <mergeCell ref="AU18:AV18"/>
    <mergeCell ref="G12:I12"/>
    <mergeCell ref="AQ12:AV12"/>
    <mergeCell ref="BB12:BC12"/>
    <mergeCell ref="BE12:BF12"/>
    <mergeCell ref="B13:B14"/>
    <mergeCell ref="C13:C14"/>
    <mergeCell ref="D13:D14"/>
    <mergeCell ref="E13:E14"/>
    <mergeCell ref="F13:F14"/>
    <mergeCell ref="G13:I13"/>
    <mergeCell ref="C8:F8"/>
    <mergeCell ref="C9:F9"/>
    <mergeCell ref="J9:K9"/>
    <mergeCell ref="L9:M9"/>
    <mergeCell ref="N9:P9"/>
    <mergeCell ref="C10:F10"/>
    <mergeCell ref="J1:AE1"/>
    <mergeCell ref="C3:F3"/>
    <mergeCell ref="H3:AA3"/>
    <mergeCell ref="C5:F5"/>
    <mergeCell ref="R5:T5"/>
    <mergeCell ref="C7:F7"/>
  </mergeCells>
  <phoneticPr fontId="1"/>
  <conditionalFormatting sqref="L13">
    <cfRule type="expression" dxfId="1779" priority="1396">
      <formula>E13=11</formula>
    </cfRule>
    <cfRule type="expression" dxfId="1778" priority="1580">
      <formula>E13=5</formula>
    </cfRule>
    <cfRule type="expression" dxfId="1777" priority="1783">
      <formula>L13="土"</formula>
    </cfRule>
    <cfRule type="expression" dxfId="1776" priority="1784">
      <formula>L13="日"</formula>
    </cfRule>
  </conditionalFormatting>
  <conditionalFormatting sqref="J13">
    <cfRule type="expression" dxfId="1775" priority="1764">
      <formula>AND(E13=1,J12=1)</formula>
    </cfRule>
    <cfRule type="expression" dxfId="1774" priority="1781">
      <formula>J13="日"</formula>
    </cfRule>
    <cfRule type="expression" dxfId="1773" priority="1782">
      <formula>J13="土"</formula>
    </cfRule>
  </conditionalFormatting>
  <conditionalFormatting sqref="K13">
    <cfRule type="expression" dxfId="1772" priority="1779">
      <formula>$K$13="日"</formula>
    </cfRule>
    <cfRule type="expression" dxfId="1771" priority="1780">
      <formula>$K$13="土"</formula>
    </cfRule>
  </conditionalFormatting>
  <conditionalFormatting sqref="M13:AN13">
    <cfRule type="expression" dxfId="1770" priority="1777">
      <formula>M13="土"</formula>
    </cfRule>
    <cfRule type="expression" dxfId="1769" priority="1778">
      <formula>M13="日"</formula>
    </cfRule>
  </conditionalFormatting>
  <conditionalFormatting sqref="J17">
    <cfRule type="expression" dxfId="1768" priority="1681">
      <formula>E17=1</formula>
    </cfRule>
    <cfRule type="expression" dxfId="1767" priority="1775">
      <formula>J17="日"</formula>
    </cfRule>
    <cfRule type="expression" dxfId="1766" priority="1776">
      <formula>J17="土"</formula>
    </cfRule>
  </conditionalFormatting>
  <conditionalFormatting sqref="K17 AM17:AN17 O17:Q17 AG17:AK17">
    <cfRule type="expression" dxfId="1765" priority="1773">
      <formula>K17="日"</formula>
    </cfRule>
    <cfRule type="expression" dxfId="1764" priority="1774">
      <formula>K17="土"</formula>
    </cfRule>
  </conditionalFormatting>
  <conditionalFormatting sqref="K21 AM21:AN21 O21:Q21 AG21:AK21">
    <cfRule type="expression" dxfId="1763" priority="1771">
      <formula>K21="日"</formula>
    </cfRule>
    <cfRule type="expression" dxfId="1762" priority="1772">
      <formula>K21="土"</formula>
    </cfRule>
  </conditionalFormatting>
  <conditionalFormatting sqref="K25 AM25:AN25 O25:Q25 AG25:AK25">
    <cfRule type="expression" dxfId="1761" priority="1769">
      <formula>K25="日"</formula>
    </cfRule>
    <cfRule type="expression" dxfId="1760" priority="1770">
      <formula>K25="土"</formula>
    </cfRule>
  </conditionalFormatting>
  <conditionalFormatting sqref="K29 O29:Q29 AG29:AK29">
    <cfRule type="expression" dxfId="1759" priority="1767">
      <formula>K29="日"</formula>
    </cfRule>
    <cfRule type="expression" dxfId="1758" priority="1768">
      <formula>K29="土"</formula>
    </cfRule>
  </conditionalFormatting>
  <conditionalFormatting sqref="AM29:AN29">
    <cfRule type="expression" dxfId="1757" priority="1765">
      <formula>AM29="日"</formula>
    </cfRule>
    <cfRule type="expression" dxfId="1756" priority="1766">
      <formula>AM29="土"</formula>
    </cfRule>
  </conditionalFormatting>
  <conditionalFormatting sqref="K42 AM42:AN42 O42:Q42 AG42:AK42">
    <cfRule type="expression" dxfId="1755" priority="1758">
      <formula>K42="日"</formula>
    </cfRule>
    <cfRule type="expression" dxfId="1754" priority="1759">
      <formula>K42="土"</formula>
    </cfRule>
  </conditionalFormatting>
  <conditionalFormatting sqref="K37 AM37:AN37 O37:Q37 AG37:AK37">
    <cfRule type="expression" dxfId="1753" priority="1762">
      <formula>K37="日"</formula>
    </cfRule>
    <cfRule type="expression" dxfId="1752" priority="1763">
      <formula>K37="土"</formula>
    </cfRule>
  </conditionalFormatting>
  <conditionalFormatting sqref="K46 AM46:AN46 O46:Q46 AG46:AK46">
    <cfRule type="expression" dxfId="1751" priority="1756">
      <formula>K46="日"</formula>
    </cfRule>
    <cfRule type="expression" dxfId="1750" priority="1757">
      <formula>K46="土"</formula>
    </cfRule>
  </conditionalFormatting>
  <conditionalFormatting sqref="K33 AM33:AN33 O33:Q33 AG33:AK33">
    <cfRule type="expression" dxfId="1749" priority="1760">
      <formula>K33="日"</formula>
    </cfRule>
    <cfRule type="expression" dxfId="1748" priority="1761">
      <formula>K33="土"</formula>
    </cfRule>
  </conditionalFormatting>
  <conditionalFormatting sqref="J23:AN23 J31:AN31 J35:AN35 J39:AN39 J44:AN44 J48:AN48 J19:AN19 J27:AN27">
    <cfRule type="expression" dxfId="1747" priority="1785">
      <formula>OR(J19=$BF$14,J19=$BF$16)</formula>
    </cfRule>
  </conditionalFormatting>
  <conditionalFormatting sqref="K50 AM50:AN50 O50:Q50 AG50:AK50">
    <cfRule type="expression" dxfId="1746" priority="1753">
      <formula>K50="日"</formula>
    </cfRule>
    <cfRule type="expression" dxfId="1745" priority="1754">
      <formula>K50="土"</formula>
    </cfRule>
  </conditionalFormatting>
  <conditionalFormatting sqref="J52:AN52">
    <cfRule type="expression" dxfId="1744" priority="1755">
      <formula>J52=$BF$14</formula>
    </cfRule>
  </conditionalFormatting>
  <conditionalFormatting sqref="AM54:AN54">
    <cfRule type="expression" dxfId="1743" priority="1748">
      <formula>AM54="日"</formula>
    </cfRule>
    <cfRule type="expression" dxfId="1742" priority="1749">
      <formula>AM54="土"</formula>
    </cfRule>
  </conditionalFormatting>
  <conditionalFormatting sqref="K54 O54:Q54 AG54:AK54">
    <cfRule type="expression" dxfId="1741" priority="1750">
      <formula>K54="日"</formula>
    </cfRule>
    <cfRule type="expression" dxfId="1740" priority="1751">
      <formula>K54="土"</formula>
    </cfRule>
  </conditionalFormatting>
  <conditionalFormatting sqref="J56:AN56">
    <cfRule type="expression" dxfId="1739" priority="1752">
      <formula>J56=$BF$14</formula>
    </cfRule>
  </conditionalFormatting>
  <conditionalFormatting sqref="AM58:AN58">
    <cfRule type="expression" dxfId="1738" priority="1743">
      <formula>AM58="日"</formula>
    </cfRule>
    <cfRule type="expression" dxfId="1737" priority="1744">
      <formula>AM58="土"</formula>
    </cfRule>
  </conditionalFormatting>
  <conditionalFormatting sqref="K58 O58:Q58 AG58:AK58">
    <cfRule type="expression" dxfId="1736" priority="1745">
      <formula>K58="日"</formula>
    </cfRule>
    <cfRule type="expression" dxfId="1735" priority="1746">
      <formula>K58="土"</formula>
    </cfRule>
  </conditionalFormatting>
  <conditionalFormatting sqref="J60:AN60">
    <cfRule type="expression" dxfId="1734" priority="1747">
      <formula>J60=$BF$14</formula>
    </cfRule>
  </conditionalFormatting>
  <conditionalFormatting sqref="J12">
    <cfRule type="expression" dxfId="1733" priority="1716">
      <formula>E13=1</formula>
    </cfRule>
    <cfRule type="expression" dxfId="1732" priority="1741">
      <formula>J13=$BA$17</formula>
    </cfRule>
    <cfRule type="expression" dxfId="1731" priority="1742">
      <formula>J13=$BA$18</formula>
    </cfRule>
  </conditionalFormatting>
  <conditionalFormatting sqref="AM16:AN16 O16:Q16 AG16:AK16 AM20:AN20 O20:Q20 AG20:AK20 AM24:AN24 O24:Q24 AG24:AK24 AM28:AN28 O28:Q28 AG28:AK28 AM32:AN32 O32:Q32 AG32:AK32 AM36:AN36 O36:Q36 AG36:AK36 AM41:AN41 O41:Q41 AG41:AK41 AM45:AN45 O45:Q45 AG45:AK45 AM49:AN49 O49:Q49 AG49:AK49 AM53:AN53 O53:Q53 AG53:AK53 AM57:AN57 O57:Q57 AG57:AK57 K12:AP12">
    <cfRule type="expression" dxfId="1730" priority="1739">
      <formula>K13=$BA$17</formula>
    </cfRule>
    <cfRule type="expression" dxfId="1729" priority="1740">
      <formula>K13=$BA$18</formula>
    </cfRule>
  </conditionalFormatting>
  <conditionalFormatting sqref="K16">
    <cfRule type="expression" dxfId="1728" priority="1737">
      <formula>K17=$BA$17</formula>
    </cfRule>
    <cfRule type="expression" dxfId="1727" priority="1738">
      <formula>K17=$BA$18</formula>
    </cfRule>
  </conditionalFormatting>
  <conditionalFormatting sqref="K20">
    <cfRule type="expression" dxfId="1726" priority="1735">
      <formula>K21=$BA$17</formula>
    </cfRule>
    <cfRule type="expression" dxfId="1725" priority="1736">
      <formula>K21=$BA$18</formula>
    </cfRule>
  </conditionalFormatting>
  <conditionalFormatting sqref="K24">
    <cfRule type="expression" dxfId="1724" priority="1733">
      <formula>K25=$BA$17</formula>
    </cfRule>
    <cfRule type="expression" dxfId="1723" priority="1734">
      <formula>K25=$BA$18</formula>
    </cfRule>
  </conditionalFormatting>
  <conditionalFormatting sqref="K28">
    <cfRule type="expression" dxfId="1722" priority="1731">
      <formula>K29=$BA$17</formula>
    </cfRule>
    <cfRule type="expression" dxfId="1721" priority="1732">
      <formula>K29=$BA$18</formula>
    </cfRule>
  </conditionalFormatting>
  <conditionalFormatting sqref="K32">
    <cfRule type="expression" dxfId="1720" priority="1729">
      <formula>K33=$BA$17</formula>
    </cfRule>
    <cfRule type="expression" dxfId="1719" priority="1730">
      <formula>K33=$BA$18</formula>
    </cfRule>
  </conditionalFormatting>
  <conditionalFormatting sqref="K36">
    <cfRule type="expression" dxfId="1718" priority="1727">
      <formula>K37=$BA$17</formula>
    </cfRule>
    <cfRule type="expression" dxfId="1717" priority="1728">
      <formula>K37=$BA$18</formula>
    </cfRule>
  </conditionalFormatting>
  <conditionalFormatting sqref="K41">
    <cfRule type="expression" dxfId="1716" priority="1725">
      <formula>K42=$BA$17</formula>
    </cfRule>
    <cfRule type="expression" dxfId="1715" priority="1726">
      <formula>K42=$BA$18</formula>
    </cfRule>
  </conditionalFormatting>
  <conditionalFormatting sqref="K45">
    <cfRule type="expression" dxfId="1714" priority="1723">
      <formula>K46=$BA$17</formula>
    </cfRule>
    <cfRule type="expression" dxfId="1713" priority="1724">
      <formula>K46=$BA$18</formula>
    </cfRule>
  </conditionalFormatting>
  <conditionalFormatting sqref="K49">
    <cfRule type="expression" dxfId="1712" priority="1721">
      <formula>K50=$BA$17</formula>
    </cfRule>
    <cfRule type="expression" dxfId="1711" priority="1722">
      <formula>K50=$BA$18</formula>
    </cfRule>
  </conditionalFormatting>
  <conditionalFormatting sqref="K53">
    <cfRule type="expression" dxfId="1710" priority="1719">
      <formula>K54=$BA$17</formula>
    </cfRule>
    <cfRule type="expression" dxfId="1709" priority="1720">
      <formula>K54=$BA$18</formula>
    </cfRule>
  </conditionalFormatting>
  <conditionalFormatting sqref="K57">
    <cfRule type="expression" dxfId="1708" priority="1717">
      <formula>K58=$BA$17</formula>
    </cfRule>
    <cfRule type="expression" dxfId="1707" priority="1718">
      <formula>K58=$BA$18</formula>
    </cfRule>
  </conditionalFormatting>
  <conditionalFormatting sqref="J16">
    <cfRule type="expression" dxfId="1706" priority="1713">
      <formula>E17=1</formula>
    </cfRule>
    <cfRule type="expression" dxfId="1705" priority="1714">
      <formula>J17=$BA$17</formula>
    </cfRule>
    <cfRule type="expression" dxfId="1704" priority="1715">
      <formula>J17=$BA$18</formula>
    </cfRule>
  </conditionalFormatting>
  <conditionalFormatting sqref="J20">
    <cfRule type="expression" dxfId="1703" priority="1710">
      <formula>E21=1</formula>
    </cfRule>
    <cfRule type="expression" dxfId="1702" priority="1711">
      <formula>J21=$BA$17</formula>
    </cfRule>
    <cfRule type="expression" dxfId="1701" priority="1712">
      <formula>J21=$BA$18</formula>
    </cfRule>
  </conditionalFormatting>
  <conditionalFormatting sqref="J24">
    <cfRule type="expression" dxfId="1700" priority="1707">
      <formula>E25=1</formula>
    </cfRule>
    <cfRule type="expression" dxfId="1699" priority="1708">
      <formula>J25=$BA$17</formula>
    </cfRule>
    <cfRule type="expression" dxfId="1698" priority="1709">
      <formula>J25=$BA$18</formula>
    </cfRule>
  </conditionalFormatting>
  <conditionalFormatting sqref="J28">
    <cfRule type="expression" dxfId="1697" priority="1704">
      <formula>E29=1</formula>
    </cfRule>
    <cfRule type="expression" dxfId="1696" priority="1705">
      <formula>J29=$BA$17</formula>
    </cfRule>
    <cfRule type="expression" dxfId="1695" priority="1706">
      <formula>J29=$BA$18</formula>
    </cfRule>
  </conditionalFormatting>
  <conditionalFormatting sqref="J32">
    <cfRule type="expression" dxfId="1694" priority="1701">
      <formula>E33=1</formula>
    </cfRule>
    <cfRule type="expression" dxfId="1693" priority="1702">
      <formula>J33=$BA$17</formula>
    </cfRule>
    <cfRule type="expression" dxfId="1692" priority="1703">
      <formula>J33=$BA$18</formula>
    </cfRule>
  </conditionalFormatting>
  <conditionalFormatting sqref="J36">
    <cfRule type="expression" dxfId="1691" priority="1698">
      <formula>E37=1</formula>
    </cfRule>
    <cfRule type="expression" dxfId="1690" priority="1699">
      <formula>J37=$BA$17</formula>
    </cfRule>
    <cfRule type="expression" dxfId="1689" priority="1700">
      <formula>J37=$BA$18</formula>
    </cfRule>
  </conditionalFormatting>
  <conditionalFormatting sqref="J41">
    <cfRule type="expression" dxfId="1688" priority="1695">
      <formula>E42=1</formula>
    </cfRule>
    <cfRule type="expression" dxfId="1687" priority="1696">
      <formula>J42=$BA$17</formula>
    </cfRule>
    <cfRule type="expression" dxfId="1686" priority="1697">
      <formula>J42=$BA$18</formula>
    </cfRule>
  </conditionalFormatting>
  <conditionalFormatting sqref="J45">
    <cfRule type="expression" dxfId="1685" priority="1692">
      <formula>E46=1</formula>
    </cfRule>
    <cfRule type="expression" dxfId="1684" priority="1693">
      <formula>J46=$BA$17</formula>
    </cfRule>
    <cfRule type="expression" dxfId="1683" priority="1694">
      <formula>J46=$BA$18</formula>
    </cfRule>
  </conditionalFormatting>
  <conditionalFormatting sqref="J49">
    <cfRule type="expression" dxfId="1682" priority="1689">
      <formula>E50=1</formula>
    </cfRule>
    <cfRule type="expression" dxfId="1681" priority="1690">
      <formula>J50=$BA$17</formula>
    </cfRule>
    <cfRule type="expression" dxfId="1680" priority="1691">
      <formula>J50=$BA$18</formula>
    </cfRule>
  </conditionalFormatting>
  <conditionalFormatting sqref="J53">
    <cfRule type="expression" dxfId="1679" priority="1686">
      <formula>E54=1</formula>
    </cfRule>
    <cfRule type="expression" dxfId="1678" priority="1687">
      <formula>J54=$BA$17</formula>
    </cfRule>
    <cfRule type="expression" dxfId="1677" priority="1688">
      <formula>J54=$BA$18</formula>
    </cfRule>
  </conditionalFormatting>
  <conditionalFormatting sqref="J57">
    <cfRule type="expression" dxfId="1676" priority="1683">
      <formula>E58=1</formula>
    </cfRule>
    <cfRule type="expression" dxfId="1675" priority="1684">
      <formula>J58=$BA$17</formula>
    </cfRule>
    <cfRule type="expression" dxfId="1674" priority="1685">
      <formula>J58=$BA$18</formula>
    </cfRule>
  </conditionalFormatting>
  <conditionalFormatting sqref="T12">
    <cfRule type="expression" dxfId="1673" priority="1443">
      <formula>E13=8</formula>
    </cfRule>
    <cfRule type="expression" dxfId="1672" priority="1682">
      <formula>E13=2</formula>
    </cfRule>
  </conditionalFormatting>
  <conditionalFormatting sqref="J21">
    <cfRule type="expression" dxfId="1671" priority="1678">
      <formula>E21=1</formula>
    </cfRule>
    <cfRule type="expression" dxfId="1670" priority="1679">
      <formula>J21="日"</formula>
    </cfRule>
    <cfRule type="expression" dxfId="1669" priority="1680">
      <formula>J21="土"</formula>
    </cfRule>
  </conditionalFormatting>
  <conditionalFormatting sqref="J25">
    <cfRule type="expression" dxfId="1668" priority="1675">
      <formula>E25=1</formula>
    </cfRule>
    <cfRule type="expression" dxfId="1667" priority="1676">
      <formula>J25="日"</formula>
    </cfRule>
    <cfRule type="expression" dxfId="1666" priority="1677">
      <formula>J25="土"</formula>
    </cfRule>
  </conditionalFormatting>
  <conditionalFormatting sqref="J29">
    <cfRule type="expression" dxfId="1665" priority="1672">
      <formula>E29=1</formula>
    </cfRule>
    <cfRule type="expression" dxfId="1664" priority="1673">
      <formula>J29="日"</formula>
    </cfRule>
    <cfRule type="expression" dxfId="1663" priority="1674">
      <formula>J29="土"</formula>
    </cfRule>
  </conditionalFormatting>
  <conditionalFormatting sqref="J33">
    <cfRule type="expression" dxfId="1662" priority="1669">
      <formula>E33=1</formula>
    </cfRule>
    <cfRule type="expression" dxfId="1661" priority="1670">
      <formula>J33="日"</formula>
    </cfRule>
    <cfRule type="expression" dxfId="1660" priority="1671">
      <formula>J33="土"</formula>
    </cfRule>
  </conditionalFormatting>
  <conditionalFormatting sqref="J37">
    <cfRule type="expression" dxfId="1659" priority="1666">
      <formula>E37=1</formula>
    </cfRule>
    <cfRule type="expression" dxfId="1658" priority="1667">
      <formula>J37="日"</formula>
    </cfRule>
    <cfRule type="expression" dxfId="1657" priority="1668">
      <formula>J37="土"</formula>
    </cfRule>
  </conditionalFormatting>
  <conditionalFormatting sqref="J42">
    <cfRule type="expression" dxfId="1656" priority="1663">
      <formula>E42=1</formula>
    </cfRule>
    <cfRule type="expression" dxfId="1655" priority="1664">
      <formula>J42="日"</formula>
    </cfRule>
    <cfRule type="expression" dxfId="1654" priority="1665">
      <formula>J42="土"</formula>
    </cfRule>
  </conditionalFormatting>
  <conditionalFormatting sqref="J46">
    <cfRule type="expression" dxfId="1653" priority="1660">
      <formula>E46=1</formula>
    </cfRule>
    <cfRule type="expression" dxfId="1652" priority="1661">
      <formula>J46="日"</formula>
    </cfRule>
    <cfRule type="expression" dxfId="1651" priority="1662">
      <formula>J46="土"</formula>
    </cfRule>
  </conditionalFormatting>
  <conditionalFormatting sqref="J50">
    <cfRule type="expression" dxfId="1650" priority="1657">
      <formula>E50=1</formula>
    </cfRule>
    <cfRule type="expression" dxfId="1649" priority="1658">
      <formula>J50="日"</formula>
    </cfRule>
    <cfRule type="expression" dxfId="1648" priority="1659">
      <formula>J50="土"</formula>
    </cfRule>
  </conditionalFormatting>
  <conditionalFormatting sqref="J54">
    <cfRule type="expression" dxfId="1647" priority="1654">
      <formula>E54=1</formula>
    </cfRule>
    <cfRule type="expression" dxfId="1646" priority="1655">
      <formula>J54="日"</formula>
    </cfRule>
    <cfRule type="expression" dxfId="1645" priority="1656">
      <formula>J54="土"</formula>
    </cfRule>
  </conditionalFormatting>
  <conditionalFormatting sqref="J58">
    <cfRule type="expression" dxfId="1644" priority="1651">
      <formula>E58=1</formula>
    </cfRule>
    <cfRule type="expression" dxfId="1643" priority="1652">
      <formula>J58="日"</formula>
    </cfRule>
    <cfRule type="expression" dxfId="1642" priority="1653">
      <formula>J58="土"</formula>
    </cfRule>
  </conditionalFormatting>
  <conditionalFormatting sqref="T13">
    <cfRule type="expression" dxfId="1641" priority="1442">
      <formula>E13=8</formula>
    </cfRule>
    <cfRule type="expression" dxfId="1640" priority="1650">
      <formula>E13=2</formula>
    </cfRule>
  </conditionalFormatting>
  <conditionalFormatting sqref="AL12">
    <cfRule type="expression" dxfId="1639" priority="1649">
      <formula>E13=4</formula>
    </cfRule>
  </conditionalFormatting>
  <conditionalFormatting sqref="AL16">
    <cfRule type="expression" dxfId="1638" priority="1647">
      <formula>AL17=$BA$17</formula>
    </cfRule>
    <cfRule type="expression" dxfId="1637" priority="1648">
      <formula>AL17=$BA$18</formula>
    </cfRule>
  </conditionalFormatting>
  <conditionalFormatting sqref="AL16">
    <cfRule type="expression" dxfId="1636" priority="1646">
      <formula>E17=4</formula>
    </cfRule>
  </conditionalFormatting>
  <conditionalFormatting sqref="AL20">
    <cfRule type="expression" dxfId="1635" priority="1644">
      <formula>AL21=$BA$17</formula>
    </cfRule>
    <cfRule type="expression" dxfId="1634" priority="1645">
      <formula>AL21=$BA$18</formula>
    </cfRule>
  </conditionalFormatting>
  <conditionalFormatting sqref="AL20">
    <cfRule type="expression" dxfId="1633" priority="1643">
      <formula>E21=4</formula>
    </cfRule>
  </conditionalFormatting>
  <conditionalFormatting sqref="AL24">
    <cfRule type="expression" dxfId="1632" priority="1641">
      <formula>AL25=$BA$17</formula>
    </cfRule>
    <cfRule type="expression" dxfId="1631" priority="1642">
      <formula>AL25=$BA$18</formula>
    </cfRule>
  </conditionalFormatting>
  <conditionalFormatting sqref="AL24">
    <cfRule type="expression" dxfId="1630" priority="1640">
      <formula>E25=4</formula>
    </cfRule>
  </conditionalFormatting>
  <conditionalFormatting sqref="AL28">
    <cfRule type="expression" dxfId="1629" priority="1638">
      <formula>AL29=$BA$17</formula>
    </cfRule>
    <cfRule type="expression" dxfId="1628" priority="1639">
      <formula>AL29=$BA$18</formula>
    </cfRule>
  </conditionalFormatting>
  <conditionalFormatting sqref="AL28">
    <cfRule type="expression" dxfId="1627" priority="1637">
      <formula>E29=4</formula>
    </cfRule>
  </conditionalFormatting>
  <conditionalFormatting sqref="AL32">
    <cfRule type="expression" dxfId="1626" priority="1635">
      <formula>AL33=$BA$17</formula>
    </cfRule>
    <cfRule type="expression" dxfId="1625" priority="1636">
      <formula>AL33=$BA$18</formula>
    </cfRule>
  </conditionalFormatting>
  <conditionalFormatting sqref="AL32">
    <cfRule type="expression" dxfId="1624" priority="1634">
      <formula>E33=4</formula>
    </cfRule>
  </conditionalFormatting>
  <conditionalFormatting sqref="AL36">
    <cfRule type="expression" dxfId="1623" priority="1632">
      <formula>AL37=$BA$17</formula>
    </cfRule>
    <cfRule type="expression" dxfId="1622" priority="1633">
      <formula>AL37=$BA$18</formula>
    </cfRule>
  </conditionalFormatting>
  <conditionalFormatting sqref="AL36">
    <cfRule type="expression" dxfId="1621" priority="1631">
      <formula>E37=4</formula>
    </cfRule>
  </conditionalFormatting>
  <conditionalFormatting sqref="AL41">
    <cfRule type="expression" dxfId="1620" priority="1629">
      <formula>AL42=$BA$17</formula>
    </cfRule>
    <cfRule type="expression" dxfId="1619" priority="1630">
      <formula>AL42=$BA$18</formula>
    </cfRule>
  </conditionalFormatting>
  <conditionalFormatting sqref="AL41">
    <cfRule type="expression" dxfId="1618" priority="1628">
      <formula>E42=4</formula>
    </cfRule>
  </conditionalFormatting>
  <conditionalFormatting sqref="AL45">
    <cfRule type="expression" dxfId="1617" priority="1626">
      <formula>AL46=$BA$17</formula>
    </cfRule>
    <cfRule type="expression" dxfId="1616" priority="1627">
      <formula>AL46=$BA$18</formula>
    </cfRule>
  </conditionalFormatting>
  <conditionalFormatting sqref="AL45">
    <cfRule type="expression" dxfId="1615" priority="1625">
      <formula>E46=4</formula>
    </cfRule>
  </conditionalFormatting>
  <conditionalFormatting sqref="AL49">
    <cfRule type="expression" dxfId="1614" priority="1623">
      <formula>AL50=$BA$17</formula>
    </cfRule>
    <cfRule type="expression" dxfId="1613" priority="1624">
      <formula>AL50=$BA$18</formula>
    </cfRule>
  </conditionalFormatting>
  <conditionalFormatting sqref="AL49">
    <cfRule type="expression" dxfId="1612" priority="1622">
      <formula>E50=4</formula>
    </cfRule>
  </conditionalFormatting>
  <conditionalFormatting sqref="AL53">
    <cfRule type="expression" dxfId="1611" priority="1620">
      <formula>AL54=$BA$17</formula>
    </cfRule>
    <cfRule type="expression" dxfId="1610" priority="1621">
      <formula>AL54=$BA$18</formula>
    </cfRule>
  </conditionalFormatting>
  <conditionalFormatting sqref="AL53">
    <cfRule type="expression" dxfId="1609" priority="1619">
      <formula>E54=4</formula>
    </cfRule>
  </conditionalFormatting>
  <conditionalFormatting sqref="AL57">
    <cfRule type="expression" dxfId="1608" priority="1617">
      <formula>AL58=$BA$17</formula>
    </cfRule>
    <cfRule type="expression" dxfId="1607" priority="1618">
      <formula>AL58=$BA$18</formula>
    </cfRule>
  </conditionalFormatting>
  <conditionalFormatting sqref="AL57">
    <cfRule type="expression" dxfId="1606" priority="1616">
      <formula>E58=4</formula>
    </cfRule>
  </conditionalFormatting>
  <conditionalFormatting sqref="AL13">
    <cfRule type="expression" dxfId="1605" priority="1615">
      <formula>E13=4</formula>
    </cfRule>
  </conditionalFormatting>
  <conditionalFormatting sqref="AL17">
    <cfRule type="expression" dxfId="1604" priority="1613">
      <formula>AL17="土"</formula>
    </cfRule>
    <cfRule type="expression" dxfId="1603" priority="1614">
      <formula>AL17="日"</formula>
    </cfRule>
  </conditionalFormatting>
  <conditionalFormatting sqref="AL17">
    <cfRule type="expression" dxfId="1602" priority="1612">
      <formula>E17=4</formula>
    </cfRule>
  </conditionalFormatting>
  <conditionalFormatting sqref="AL21">
    <cfRule type="expression" dxfId="1601" priority="1610">
      <formula>AL21="土"</formula>
    </cfRule>
    <cfRule type="expression" dxfId="1600" priority="1611">
      <formula>AL21="日"</formula>
    </cfRule>
  </conditionalFormatting>
  <conditionalFormatting sqref="AL21">
    <cfRule type="expression" dxfId="1599" priority="1609">
      <formula>E21=4</formula>
    </cfRule>
  </conditionalFormatting>
  <conditionalFormatting sqref="AL25">
    <cfRule type="expression" dxfId="1598" priority="1607">
      <formula>AL25="土"</formula>
    </cfRule>
    <cfRule type="expression" dxfId="1597" priority="1608">
      <formula>AL25="日"</formula>
    </cfRule>
  </conditionalFormatting>
  <conditionalFormatting sqref="AL25">
    <cfRule type="expression" dxfId="1596" priority="1606">
      <formula>E25=4</formula>
    </cfRule>
  </conditionalFormatting>
  <conditionalFormatting sqref="AL29">
    <cfRule type="expression" dxfId="1595" priority="1604">
      <formula>AL29="土"</formula>
    </cfRule>
    <cfRule type="expression" dxfId="1594" priority="1605">
      <formula>AL29="日"</formula>
    </cfRule>
  </conditionalFormatting>
  <conditionalFormatting sqref="AL29">
    <cfRule type="expression" dxfId="1593" priority="1603">
      <formula>E29=4</formula>
    </cfRule>
  </conditionalFormatting>
  <conditionalFormatting sqref="AL33">
    <cfRule type="expression" dxfId="1592" priority="1601">
      <formula>AL33="土"</formula>
    </cfRule>
    <cfRule type="expression" dxfId="1591" priority="1602">
      <formula>AL33="日"</formula>
    </cfRule>
  </conditionalFormatting>
  <conditionalFormatting sqref="AL33">
    <cfRule type="expression" dxfId="1590" priority="1600">
      <formula>E33=4</formula>
    </cfRule>
  </conditionalFormatting>
  <conditionalFormatting sqref="AL37">
    <cfRule type="expression" dxfId="1589" priority="1598">
      <formula>AL37="土"</formula>
    </cfRule>
    <cfRule type="expression" dxfId="1588" priority="1599">
      <formula>AL37="日"</formula>
    </cfRule>
  </conditionalFormatting>
  <conditionalFormatting sqref="AL37">
    <cfRule type="expression" dxfId="1587" priority="1597">
      <formula>E37=4</formula>
    </cfRule>
  </conditionalFormatting>
  <conditionalFormatting sqref="AL42">
    <cfRule type="expression" dxfId="1586" priority="1595">
      <formula>AL42="土"</formula>
    </cfRule>
    <cfRule type="expression" dxfId="1585" priority="1596">
      <formula>AL42="日"</formula>
    </cfRule>
  </conditionalFormatting>
  <conditionalFormatting sqref="AL42">
    <cfRule type="expression" dxfId="1584" priority="1594">
      <formula>E42=4</formula>
    </cfRule>
  </conditionalFormatting>
  <conditionalFormatting sqref="AL46">
    <cfRule type="expression" dxfId="1583" priority="1592">
      <formula>AL46="土"</formula>
    </cfRule>
    <cfRule type="expression" dxfId="1582" priority="1593">
      <formula>AL46="日"</formula>
    </cfRule>
  </conditionalFormatting>
  <conditionalFormatting sqref="AL46">
    <cfRule type="expression" dxfId="1581" priority="1591">
      <formula>E46=4</formula>
    </cfRule>
  </conditionalFormatting>
  <conditionalFormatting sqref="AL50">
    <cfRule type="expression" dxfId="1580" priority="1589">
      <formula>AL50="土"</formula>
    </cfRule>
    <cfRule type="expression" dxfId="1579" priority="1590">
      <formula>AL50="日"</formula>
    </cfRule>
  </conditionalFormatting>
  <conditionalFormatting sqref="AL50">
    <cfRule type="expression" dxfId="1578" priority="1588">
      <formula>E50=4</formula>
    </cfRule>
  </conditionalFormatting>
  <conditionalFormatting sqref="AL54">
    <cfRule type="expression" dxfId="1577" priority="1586">
      <formula>AL54="土"</formula>
    </cfRule>
    <cfRule type="expression" dxfId="1576" priority="1587">
      <formula>AL54="日"</formula>
    </cfRule>
  </conditionalFormatting>
  <conditionalFormatting sqref="AL54">
    <cfRule type="expression" dxfId="1575" priority="1585">
      <formula>E54=4</formula>
    </cfRule>
  </conditionalFormatting>
  <conditionalFormatting sqref="AL58">
    <cfRule type="expression" dxfId="1574" priority="1583">
      <formula>AL58="土"</formula>
    </cfRule>
    <cfRule type="expression" dxfId="1573" priority="1584">
      <formula>AL58="日"</formula>
    </cfRule>
  </conditionalFormatting>
  <conditionalFormatting sqref="AL58">
    <cfRule type="expression" dxfId="1572" priority="1582">
      <formula>E58=4</formula>
    </cfRule>
  </conditionalFormatting>
  <conditionalFormatting sqref="L12">
    <cfRule type="expression" dxfId="1571" priority="1441">
      <formula>E13=11</formula>
    </cfRule>
    <cfRule type="expression" dxfId="1570" priority="1581">
      <formula>E13=5</formula>
    </cfRule>
  </conditionalFormatting>
  <conditionalFormatting sqref="M12">
    <cfRule type="expression" dxfId="1569" priority="1579">
      <formula>E13=5</formula>
    </cfRule>
  </conditionalFormatting>
  <conditionalFormatting sqref="M16">
    <cfRule type="expression" dxfId="1568" priority="1577">
      <formula>M17=$BA$17</formula>
    </cfRule>
    <cfRule type="expression" dxfId="1567" priority="1578">
      <formula>M17=$BA$18</formula>
    </cfRule>
  </conditionalFormatting>
  <conditionalFormatting sqref="M16">
    <cfRule type="expression" dxfId="1566" priority="1576">
      <formula>E17=5</formula>
    </cfRule>
  </conditionalFormatting>
  <conditionalFormatting sqref="M20">
    <cfRule type="expression" dxfId="1565" priority="1574">
      <formula>M21=$BA$17</formula>
    </cfRule>
    <cfRule type="expression" dxfId="1564" priority="1575">
      <formula>M21=$BA$18</formula>
    </cfRule>
  </conditionalFormatting>
  <conditionalFormatting sqref="M20">
    <cfRule type="expression" dxfId="1563" priority="1573">
      <formula>E21=5</formula>
    </cfRule>
  </conditionalFormatting>
  <conditionalFormatting sqref="M24">
    <cfRule type="expression" dxfId="1562" priority="1571">
      <formula>M25=$BA$17</formula>
    </cfRule>
    <cfRule type="expression" dxfId="1561" priority="1572">
      <formula>M25=$BA$18</formula>
    </cfRule>
  </conditionalFormatting>
  <conditionalFormatting sqref="M24">
    <cfRule type="expression" dxfId="1560" priority="1570">
      <formula>E25=5</formula>
    </cfRule>
  </conditionalFormatting>
  <conditionalFormatting sqref="M28">
    <cfRule type="expression" dxfId="1559" priority="1568">
      <formula>M29=$BA$17</formula>
    </cfRule>
    <cfRule type="expression" dxfId="1558" priority="1569">
      <formula>M29=$BA$18</formula>
    </cfRule>
  </conditionalFormatting>
  <conditionalFormatting sqref="M28">
    <cfRule type="expression" dxfId="1557" priority="1567">
      <formula>E29=5</formula>
    </cfRule>
  </conditionalFormatting>
  <conditionalFormatting sqref="M32">
    <cfRule type="expression" dxfId="1556" priority="1565">
      <formula>M33=$BA$17</formula>
    </cfRule>
    <cfRule type="expression" dxfId="1555" priority="1566">
      <formula>M33=$BA$18</formula>
    </cfRule>
  </conditionalFormatting>
  <conditionalFormatting sqref="M32">
    <cfRule type="expression" dxfId="1554" priority="1564">
      <formula>E33=5</formula>
    </cfRule>
  </conditionalFormatting>
  <conditionalFormatting sqref="M36">
    <cfRule type="expression" dxfId="1553" priority="1562">
      <formula>M37=$BA$17</formula>
    </cfRule>
    <cfRule type="expression" dxfId="1552" priority="1563">
      <formula>M37=$BA$18</formula>
    </cfRule>
  </conditionalFormatting>
  <conditionalFormatting sqref="M36">
    <cfRule type="expression" dxfId="1551" priority="1561">
      <formula>E37=5</formula>
    </cfRule>
  </conditionalFormatting>
  <conditionalFormatting sqref="M41">
    <cfRule type="expression" dxfId="1550" priority="1559">
      <formula>M42=$BA$17</formula>
    </cfRule>
    <cfRule type="expression" dxfId="1549" priority="1560">
      <formula>M42=$BA$18</formula>
    </cfRule>
  </conditionalFormatting>
  <conditionalFormatting sqref="M41">
    <cfRule type="expression" dxfId="1548" priority="1558">
      <formula>E42=5</formula>
    </cfRule>
  </conditionalFormatting>
  <conditionalFormatting sqref="M45">
    <cfRule type="expression" dxfId="1547" priority="1556">
      <formula>M46=$BA$17</formula>
    </cfRule>
    <cfRule type="expression" dxfId="1546" priority="1557">
      <formula>M46=$BA$18</formula>
    </cfRule>
  </conditionalFormatting>
  <conditionalFormatting sqref="M45">
    <cfRule type="expression" dxfId="1545" priority="1555">
      <formula>E46=5</formula>
    </cfRule>
  </conditionalFormatting>
  <conditionalFormatting sqref="M49">
    <cfRule type="expression" dxfId="1544" priority="1553">
      <formula>M50=$BA$17</formula>
    </cfRule>
    <cfRule type="expression" dxfId="1543" priority="1554">
      <formula>M50=$BA$18</formula>
    </cfRule>
  </conditionalFormatting>
  <conditionalFormatting sqref="M49">
    <cfRule type="expression" dxfId="1542" priority="1552">
      <formula>E50=5</formula>
    </cfRule>
  </conditionalFormatting>
  <conditionalFormatting sqref="M53">
    <cfRule type="expression" dxfId="1541" priority="1550">
      <formula>M54=$BA$17</formula>
    </cfRule>
    <cfRule type="expression" dxfId="1540" priority="1551">
      <formula>M54=$BA$18</formula>
    </cfRule>
  </conditionalFormatting>
  <conditionalFormatting sqref="M53">
    <cfRule type="expression" dxfId="1539" priority="1549">
      <formula>E54=5</formula>
    </cfRule>
  </conditionalFormatting>
  <conditionalFormatting sqref="M57">
    <cfRule type="expression" dxfId="1538" priority="1547">
      <formula>M58=$BA$17</formula>
    </cfRule>
    <cfRule type="expression" dxfId="1537" priority="1548">
      <formula>M58=$BA$18</formula>
    </cfRule>
  </conditionalFormatting>
  <conditionalFormatting sqref="M57">
    <cfRule type="expression" dxfId="1536" priority="1546">
      <formula>E58=5</formula>
    </cfRule>
  </conditionalFormatting>
  <conditionalFormatting sqref="M13">
    <cfRule type="expression" dxfId="1535" priority="1545">
      <formula>E13=5</formula>
    </cfRule>
  </conditionalFormatting>
  <conditionalFormatting sqref="M17">
    <cfRule type="expression" dxfId="1534" priority="1543">
      <formula>M17="土"</formula>
    </cfRule>
    <cfRule type="expression" dxfId="1533" priority="1544">
      <formula>M17="日"</formula>
    </cfRule>
  </conditionalFormatting>
  <conditionalFormatting sqref="M17">
    <cfRule type="expression" dxfId="1532" priority="1542">
      <formula>E17=5</formula>
    </cfRule>
  </conditionalFormatting>
  <conditionalFormatting sqref="M21">
    <cfRule type="expression" dxfId="1531" priority="1540">
      <formula>M21="土"</formula>
    </cfRule>
    <cfRule type="expression" dxfId="1530" priority="1541">
      <formula>M21="日"</formula>
    </cfRule>
  </conditionalFormatting>
  <conditionalFormatting sqref="M21">
    <cfRule type="expression" dxfId="1529" priority="1539">
      <formula>E21=5</formula>
    </cfRule>
  </conditionalFormatting>
  <conditionalFormatting sqref="M25">
    <cfRule type="expression" dxfId="1528" priority="1537">
      <formula>M25="土"</formula>
    </cfRule>
    <cfRule type="expression" dxfId="1527" priority="1538">
      <formula>M25="日"</formula>
    </cfRule>
  </conditionalFormatting>
  <conditionalFormatting sqref="M25">
    <cfRule type="expression" dxfId="1526" priority="1536">
      <formula>E25=5</formula>
    </cfRule>
  </conditionalFormatting>
  <conditionalFormatting sqref="M29">
    <cfRule type="expression" dxfId="1525" priority="1534">
      <formula>M29="土"</formula>
    </cfRule>
    <cfRule type="expression" dxfId="1524" priority="1535">
      <formula>M29="日"</formula>
    </cfRule>
  </conditionalFormatting>
  <conditionalFormatting sqref="M29">
    <cfRule type="expression" dxfId="1523" priority="1533">
      <formula>E29=5</formula>
    </cfRule>
  </conditionalFormatting>
  <conditionalFormatting sqref="M33">
    <cfRule type="expression" dxfId="1522" priority="1531">
      <formula>M33="土"</formula>
    </cfRule>
    <cfRule type="expression" dxfId="1521" priority="1532">
      <formula>M33="日"</formula>
    </cfRule>
  </conditionalFormatting>
  <conditionalFormatting sqref="M33">
    <cfRule type="expression" dxfId="1520" priority="1530">
      <formula>E33=5</formula>
    </cfRule>
  </conditionalFormatting>
  <conditionalFormatting sqref="M37">
    <cfRule type="expression" dxfId="1519" priority="1528">
      <formula>M37="土"</formula>
    </cfRule>
    <cfRule type="expression" dxfId="1518" priority="1529">
      <formula>M37="日"</formula>
    </cfRule>
  </conditionalFormatting>
  <conditionalFormatting sqref="M37">
    <cfRule type="expression" dxfId="1517" priority="1527">
      <formula>E37=5</formula>
    </cfRule>
  </conditionalFormatting>
  <conditionalFormatting sqref="M42">
    <cfRule type="expression" dxfId="1516" priority="1525">
      <formula>M42="土"</formula>
    </cfRule>
    <cfRule type="expression" dxfId="1515" priority="1526">
      <formula>M42="日"</formula>
    </cfRule>
  </conditionalFormatting>
  <conditionalFormatting sqref="M42">
    <cfRule type="expression" dxfId="1514" priority="1524">
      <formula>E42=5</formula>
    </cfRule>
  </conditionalFormatting>
  <conditionalFormatting sqref="M46">
    <cfRule type="expression" dxfId="1513" priority="1522">
      <formula>M46="土"</formula>
    </cfRule>
    <cfRule type="expression" dxfId="1512" priority="1523">
      <formula>M46="日"</formula>
    </cfRule>
  </conditionalFormatting>
  <conditionalFormatting sqref="M46">
    <cfRule type="expression" dxfId="1511" priority="1521">
      <formula>E46=5</formula>
    </cfRule>
  </conditionalFormatting>
  <conditionalFormatting sqref="M50">
    <cfRule type="expression" dxfId="1510" priority="1519">
      <formula>M50="土"</formula>
    </cfRule>
    <cfRule type="expression" dxfId="1509" priority="1520">
      <formula>M50="日"</formula>
    </cfRule>
  </conditionalFormatting>
  <conditionalFormatting sqref="M50">
    <cfRule type="expression" dxfId="1508" priority="1518">
      <formula>E50=5</formula>
    </cfRule>
  </conditionalFormatting>
  <conditionalFormatting sqref="M54">
    <cfRule type="expression" dxfId="1507" priority="1516">
      <formula>M54="土"</formula>
    </cfRule>
    <cfRule type="expression" dxfId="1506" priority="1517">
      <formula>M54="日"</formula>
    </cfRule>
  </conditionalFormatting>
  <conditionalFormatting sqref="M54">
    <cfRule type="expression" dxfId="1505" priority="1515">
      <formula>E54=5</formula>
    </cfRule>
  </conditionalFormatting>
  <conditionalFormatting sqref="M58">
    <cfRule type="expression" dxfId="1504" priority="1513">
      <formula>M58="土"</formula>
    </cfRule>
    <cfRule type="expression" dxfId="1503" priority="1514">
      <formula>M58="日"</formula>
    </cfRule>
  </conditionalFormatting>
  <conditionalFormatting sqref="M58">
    <cfRule type="expression" dxfId="1502" priority="1512">
      <formula>E58=5</formula>
    </cfRule>
  </conditionalFormatting>
  <conditionalFormatting sqref="N12">
    <cfRule type="expression" dxfId="1501" priority="1511">
      <formula>E13=5</formula>
    </cfRule>
  </conditionalFormatting>
  <conditionalFormatting sqref="N16">
    <cfRule type="expression" dxfId="1500" priority="1509">
      <formula>N17=$BA$17</formula>
    </cfRule>
    <cfRule type="expression" dxfId="1499" priority="1510">
      <formula>N17=$BA$18</formula>
    </cfRule>
  </conditionalFormatting>
  <conditionalFormatting sqref="N16">
    <cfRule type="expression" dxfId="1498" priority="1508">
      <formula>E17=5</formula>
    </cfRule>
  </conditionalFormatting>
  <conditionalFormatting sqref="N20">
    <cfRule type="expression" dxfId="1497" priority="1506">
      <formula>N21=$BA$17</formula>
    </cfRule>
    <cfRule type="expression" dxfId="1496" priority="1507">
      <formula>N21=$BA$18</formula>
    </cfRule>
  </conditionalFormatting>
  <conditionalFormatting sqref="N20">
    <cfRule type="expression" dxfId="1495" priority="1505">
      <formula>E21=5</formula>
    </cfRule>
  </conditionalFormatting>
  <conditionalFormatting sqref="N24">
    <cfRule type="expression" dxfId="1494" priority="1503">
      <formula>N25=$BA$17</formula>
    </cfRule>
    <cfRule type="expression" dxfId="1493" priority="1504">
      <formula>N25=$BA$18</formula>
    </cfRule>
  </conditionalFormatting>
  <conditionalFormatting sqref="N24">
    <cfRule type="expression" dxfId="1492" priority="1502">
      <formula>E25=5</formula>
    </cfRule>
  </conditionalFormatting>
  <conditionalFormatting sqref="N28">
    <cfRule type="expression" dxfId="1491" priority="1500">
      <formula>N29=$BA$17</formula>
    </cfRule>
    <cfRule type="expression" dxfId="1490" priority="1501">
      <formula>N29=$BA$18</formula>
    </cfRule>
  </conditionalFormatting>
  <conditionalFormatting sqref="N28">
    <cfRule type="expression" dxfId="1489" priority="1499">
      <formula>E29=5</formula>
    </cfRule>
  </conditionalFormatting>
  <conditionalFormatting sqref="N32">
    <cfRule type="expression" dxfId="1488" priority="1497">
      <formula>N33=$BA$17</formula>
    </cfRule>
    <cfRule type="expression" dxfId="1487" priority="1498">
      <formula>N33=$BA$18</formula>
    </cfRule>
  </conditionalFormatting>
  <conditionalFormatting sqref="N32">
    <cfRule type="expression" dxfId="1486" priority="1496">
      <formula>E33=5</formula>
    </cfRule>
  </conditionalFormatting>
  <conditionalFormatting sqref="N36">
    <cfRule type="expression" dxfId="1485" priority="1494">
      <formula>N37=$BA$17</formula>
    </cfRule>
    <cfRule type="expression" dxfId="1484" priority="1495">
      <formula>N37=$BA$18</formula>
    </cfRule>
  </conditionalFormatting>
  <conditionalFormatting sqref="N36">
    <cfRule type="expression" dxfId="1483" priority="1493">
      <formula>E37=5</formula>
    </cfRule>
  </conditionalFormatting>
  <conditionalFormatting sqref="N41">
    <cfRule type="expression" dxfId="1482" priority="1491">
      <formula>N42=$BA$17</formula>
    </cfRule>
    <cfRule type="expression" dxfId="1481" priority="1492">
      <formula>N42=$BA$18</formula>
    </cfRule>
  </conditionalFormatting>
  <conditionalFormatting sqref="N41">
    <cfRule type="expression" dxfId="1480" priority="1490">
      <formula>E42=5</formula>
    </cfRule>
  </conditionalFormatting>
  <conditionalFormatting sqref="N45">
    <cfRule type="expression" dxfId="1479" priority="1488">
      <formula>N46=$BA$17</formula>
    </cfRule>
    <cfRule type="expression" dxfId="1478" priority="1489">
      <formula>N46=$BA$18</formula>
    </cfRule>
  </conditionalFormatting>
  <conditionalFormatting sqref="N45">
    <cfRule type="expression" dxfId="1477" priority="1487">
      <formula>E46=5</formula>
    </cfRule>
  </conditionalFormatting>
  <conditionalFormatting sqref="N49">
    <cfRule type="expression" dxfId="1476" priority="1485">
      <formula>N50=$BA$17</formula>
    </cfRule>
    <cfRule type="expression" dxfId="1475" priority="1486">
      <formula>N50=$BA$18</formula>
    </cfRule>
  </conditionalFormatting>
  <conditionalFormatting sqref="N49">
    <cfRule type="expression" dxfId="1474" priority="1484">
      <formula>E50=5</formula>
    </cfRule>
  </conditionalFormatting>
  <conditionalFormatting sqref="N53">
    <cfRule type="expression" dxfId="1473" priority="1482">
      <formula>N54=$BA$17</formula>
    </cfRule>
    <cfRule type="expression" dxfId="1472" priority="1483">
      <formula>N54=$BA$18</formula>
    </cfRule>
  </conditionalFormatting>
  <conditionalFormatting sqref="N53">
    <cfRule type="expression" dxfId="1471" priority="1481">
      <formula>E54=5</formula>
    </cfRule>
  </conditionalFormatting>
  <conditionalFormatting sqref="N57">
    <cfRule type="expression" dxfId="1470" priority="1479">
      <formula>N58=$BA$17</formula>
    </cfRule>
    <cfRule type="expression" dxfId="1469" priority="1480">
      <formula>N58=$BA$18</formula>
    </cfRule>
  </conditionalFormatting>
  <conditionalFormatting sqref="N57">
    <cfRule type="expression" dxfId="1468" priority="1478">
      <formula>E58=5</formula>
    </cfRule>
  </conditionalFormatting>
  <conditionalFormatting sqref="N13">
    <cfRule type="expression" dxfId="1467" priority="1477">
      <formula>E13=5</formula>
    </cfRule>
  </conditionalFormatting>
  <conditionalFormatting sqref="N17">
    <cfRule type="expression" dxfId="1466" priority="1475">
      <formula>N17="土"</formula>
    </cfRule>
    <cfRule type="expression" dxfId="1465" priority="1476">
      <formula>N17="日"</formula>
    </cfRule>
  </conditionalFormatting>
  <conditionalFormatting sqref="N17">
    <cfRule type="expression" dxfId="1464" priority="1474">
      <formula>E17=5</formula>
    </cfRule>
  </conditionalFormatting>
  <conditionalFormatting sqref="N21">
    <cfRule type="expression" dxfId="1463" priority="1472">
      <formula>N21="土"</formula>
    </cfRule>
    <cfRule type="expression" dxfId="1462" priority="1473">
      <formula>N21="日"</formula>
    </cfRule>
  </conditionalFormatting>
  <conditionalFormatting sqref="N21">
    <cfRule type="expression" dxfId="1461" priority="1471">
      <formula>E21=5</formula>
    </cfRule>
  </conditionalFormatting>
  <conditionalFormatting sqref="N25">
    <cfRule type="expression" dxfId="1460" priority="1469">
      <formula>N25="土"</formula>
    </cfRule>
    <cfRule type="expression" dxfId="1459" priority="1470">
      <formula>N25="日"</formula>
    </cfRule>
  </conditionalFormatting>
  <conditionalFormatting sqref="N25">
    <cfRule type="expression" dxfId="1458" priority="1468">
      <formula>E25=5</formula>
    </cfRule>
  </conditionalFormatting>
  <conditionalFormatting sqref="N29">
    <cfRule type="expression" dxfId="1457" priority="1466">
      <formula>N29="土"</formula>
    </cfRule>
    <cfRule type="expression" dxfId="1456" priority="1467">
      <formula>N29="日"</formula>
    </cfRule>
  </conditionalFormatting>
  <conditionalFormatting sqref="N29">
    <cfRule type="expression" dxfId="1455" priority="1465">
      <formula>E29=5</formula>
    </cfRule>
  </conditionalFormatting>
  <conditionalFormatting sqref="N33">
    <cfRule type="expression" dxfId="1454" priority="1463">
      <formula>N33="土"</formula>
    </cfRule>
    <cfRule type="expression" dxfId="1453" priority="1464">
      <formula>N33="日"</formula>
    </cfRule>
  </conditionalFormatting>
  <conditionalFormatting sqref="N33">
    <cfRule type="expression" dxfId="1452" priority="1462">
      <formula>E33=5</formula>
    </cfRule>
  </conditionalFormatting>
  <conditionalFormatting sqref="N37">
    <cfRule type="expression" dxfId="1451" priority="1460">
      <formula>N37="土"</formula>
    </cfRule>
    <cfRule type="expression" dxfId="1450" priority="1461">
      <formula>N37="日"</formula>
    </cfRule>
  </conditionalFormatting>
  <conditionalFormatting sqref="N37">
    <cfRule type="expression" dxfId="1449" priority="1459">
      <formula>E37=5</formula>
    </cfRule>
  </conditionalFormatting>
  <conditionalFormatting sqref="N42">
    <cfRule type="expression" dxfId="1448" priority="1457">
      <formula>N42="土"</formula>
    </cfRule>
    <cfRule type="expression" dxfId="1447" priority="1458">
      <formula>N42="日"</formula>
    </cfRule>
  </conditionalFormatting>
  <conditionalFormatting sqref="N42">
    <cfRule type="expression" dxfId="1446" priority="1456">
      <formula>E42=5</formula>
    </cfRule>
  </conditionalFormatting>
  <conditionalFormatting sqref="N46">
    <cfRule type="expression" dxfId="1445" priority="1454">
      <formula>N46="土"</formula>
    </cfRule>
    <cfRule type="expression" dxfId="1444" priority="1455">
      <formula>N46="日"</formula>
    </cfRule>
  </conditionalFormatting>
  <conditionalFormatting sqref="N46">
    <cfRule type="expression" dxfId="1443" priority="1453">
      <formula>E46=5</formula>
    </cfRule>
  </conditionalFormatting>
  <conditionalFormatting sqref="N50">
    <cfRule type="expression" dxfId="1442" priority="1451">
      <formula>N50="土"</formula>
    </cfRule>
    <cfRule type="expression" dxfId="1441" priority="1452">
      <formula>N50="日"</formula>
    </cfRule>
  </conditionalFormatting>
  <conditionalFormatting sqref="N50">
    <cfRule type="expression" dxfId="1440" priority="1450">
      <formula>E50=5</formula>
    </cfRule>
  </conditionalFormatting>
  <conditionalFormatting sqref="N54">
    <cfRule type="expression" dxfId="1439" priority="1448">
      <formula>N54="土"</formula>
    </cfRule>
    <cfRule type="expression" dxfId="1438" priority="1449">
      <formula>N54="日"</formula>
    </cfRule>
  </conditionalFormatting>
  <conditionalFormatting sqref="N54">
    <cfRule type="expression" dxfId="1437" priority="1447">
      <formula>E54=5</formula>
    </cfRule>
  </conditionalFormatting>
  <conditionalFormatting sqref="N58">
    <cfRule type="expression" dxfId="1436" priority="1445">
      <formula>N58="土"</formula>
    </cfRule>
    <cfRule type="expression" dxfId="1435" priority="1446">
      <formula>N58="日"</formula>
    </cfRule>
  </conditionalFormatting>
  <conditionalFormatting sqref="N58">
    <cfRule type="expression" dxfId="1434" priority="1444">
      <formula>E58=5</formula>
    </cfRule>
  </conditionalFormatting>
  <conditionalFormatting sqref="L16">
    <cfRule type="expression" dxfId="1433" priority="1439">
      <formula>L17=$BA$17</formula>
    </cfRule>
    <cfRule type="expression" dxfId="1432" priority="1440">
      <formula>L17=$BA$18</formula>
    </cfRule>
  </conditionalFormatting>
  <conditionalFormatting sqref="L16">
    <cfRule type="expression" dxfId="1431" priority="1437">
      <formula>E17=11</formula>
    </cfRule>
    <cfRule type="expression" dxfId="1430" priority="1438">
      <formula>E17=5</formula>
    </cfRule>
  </conditionalFormatting>
  <conditionalFormatting sqref="L20">
    <cfRule type="expression" dxfId="1429" priority="1435">
      <formula>L21=$BA$17</formula>
    </cfRule>
    <cfRule type="expression" dxfId="1428" priority="1436">
      <formula>L21=$BA$18</formula>
    </cfRule>
  </conditionalFormatting>
  <conditionalFormatting sqref="L20">
    <cfRule type="expression" dxfId="1427" priority="1433">
      <formula>E21=11</formula>
    </cfRule>
    <cfRule type="expression" dxfId="1426" priority="1434">
      <formula>E21=5</formula>
    </cfRule>
  </conditionalFormatting>
  <conditionalFormatting sqref="L24">
    <cfRule type="expression" dxfId="1425" priority="1431">
      <formula>L25=$BA$17</formula>
    </cfRule>
    <cfRule type="expression" dxfId="1424" priority="1432">
      <formula>L25=$BA$18</formula>
    </cfRule>
  </conditionalFormatting>
  <conditionalFormatting sqref="L24">
    <cfRule type="expression" dxfId="1423" priority="1429">
      <formula>E25=11</formula>
    </cfRule>
    <cfRule type="expression" dxfId="1422" priority="1430">
      <formula>E25=5</formula>
    </cfRule>
  </conditionalFormatting>
  <conditionalFormatting sqref="L28">
    <cfRule type="expression" dxfId="1421" priority="1427">
      <formula>L29=$BA$17</formula>
    </cfRule>
    <cfRule type="expression" dxfId="1420" priority="1428">
      <formula>L29=$BA$18</formula>
    </cfRule>
  </conditionalFormatting>
  <conditionalFormatting sqref="L28">
    <cfRule type="expression" dxfId="1419" priority="1425">
      <formula>E29=11</formula>
    </cfRule>
    <cfRule type="expression" dxfId="1418" priority="1426">
      <formula>E29=5</formula>
    </cfRule>
  </conditionalFormatting>
  <conditionalFormatting sqref="L32">
    <cfRule type="expression" dxfId="1417" priority="1423">
      <formula>L33=$BA$17</formula>
    </cfRule>
    <cfRule type="expression" dxfId="1416" priority="1424">
      <formula>L33=$BA$18</formula>
    </cfRule>
  </conditionalFormatting>
  <conditionalFormatting sqref="L32">
    <cfRule type="expression" dxfId="1415" priority="1421">
      <formula>E33=11</formula>
    </cfRule>
    <cfRule type="expression" dxfId="1414" priority="1422">
      <formula>E33=5</formula>
    </cfRule>
  </conditionalFormatting>
  <conditionalFormatting sqref="L36">
    <cfRule type="expression" dxfId="1413" priority="1419">
      <formula>L37=$BA$17</formula>
    </cfRule>
    <cfRule type="expression" dxfId="1412" priority="1420">
      <formula>L37=$BA$18</formula>
    </cfRule>
  </conditionalFormatting>
  <conditionalFormatting sqref="L36">
    <cfRule type="expression" dxfId="1411" priority="1417">
      <formula>E37=11</formula>
    </cfRule>
    <cfRule type="expression" dxfId="1410" priority="1418">
      <formula>E37=5</formula>
    </cfRule>
  </conditionalFormatting>
  <conditionalFormatting sqref="L41">
    <cfRule type="expression" dxfId="1409" priority="1415">
      <formula>L42=$BA$17</formula>
    </cfRule>
    <cfRule type="expression" dxfId="1408" priority="1416">
      <formula>L42=$BA$18</formula>
    </cfRule>
  </conditionalFormatting>
  <conditionalFormatting sqref="L41">
    <cfRule type="expression" dxfId="1407" priority="1413">
      <formula>E42=11</formula>
    </cfRule>
    <cfRule type="expression" dxfId="1406" priority="1414">
      <formula>E42=5</formula>
    </cfRule>
  </conditionalFormatting>
  <conditionalFormatting sqref="L45">
    <cfRule type="expression" dxfId="1405" priority="1411">
      <formula>L46=$BA$17</formula>
    </cfRule>
    <cfRule type="expression" dxfId="1404" priority="1412">
      <formula>L46=$BA$18</formula>
    </cfRule>
  </conditionalFormatting>
  <conditionalFormatting sqref="L45">
    <cfRule type="expression" dxfId="1403" priority="1409">
      <formula>E46=11</formula>
    </cfRule>
    <cfRule type="expression" dxfId="1402" priority="1410">
      <formula>E46=5</formula>
    </cfRule>
  </conditionalFormatting>
  <conditionalFormatting sqref="L49">
    <cfRule type="expression" dxfId="1401" priority="1407">
      <formula>L50=$BA$17</formula>
    </cfRule>
    <cfRule type="expression" dxfId="1400" priority="1408">
      <formula>L50=$BA$18</formula>
    </cfRule>
  </conditionalFormatting>
  <conditionalFormatting sqref="L49">
    <cfRule type="expression" dxfId="1399" priority="1405">
      <formula>E50=11</formula>
    </cfRule>
    <cfRule type="expression" dxfId="1398" priority="1406">
      <formula>E50=5</formula>
    </cfRule>
  </conditionalFormatting>
  <conditionalFormatting sqref="L53">
    <cfRule type="expression" dxfId="1397" priority="1403">
      <formula>L54=$BA$17</formula>
    </cfRule>
    <cfRule type="expression" dxfId="1396" priority="1404">
      <formula>L54=$BA$18</formula>
    </cfRule>
  </conditionalFormatting>
  <conditionalFormatting sqref="L53">
    <cfRule type="expression" dxfId="1395" priority="1401">
      <formula>E54=11</formula>
    </cfRule>
    <cfRule type="expression" dxfId="1394" priority="1402">
      <formula>E54=5</formula>
    </cfRule>
  </conditionalFormatting>
  <conditionalFormatting sqref="L57">
    <cfRule type="expression" dxfId="1393" priority="1399">
      <formula>L58=$BA$17</formula>
    </cfRule>
    <cfRule type="expression" dxfId="1392" priority="1400">
      <formula>L58=$BA$18</formula>
    </cfRule>
  </conditionalFormatting>
  <conditionalFormatting sqref="L57">
    <cfRule type="expression" dxfId="1391" priority="1397">
      <formula>E58=11</formula>
    </cfRule>
    <cfRule type="expression" dxfId="1390" priority="1398">
      <formula>E58=5</formula>
    </cfRule>
  </conditionalFormatting>
  <conditionalFormatting sqref="L17">
    <cfRule type="expression" dxfId="1389" priority="1392">
      <formula>E17=11</formula>
    </cfRule>
    <cfRule type="expression" dxfId="1388" priority="1393">
      <formula>E17=5</formula>
    </cfRule>
    <cfRule type="expression" dxfId="1387" priority="1394">
      <formula>L17="土"</formula>
    </cfRule>
    <cfRule type="expression" dxfId="1386" priority="1395">
      <formula>L17="日"</formula>
    </cfRule>
  </conditionalFormatting>
  <conditionalFormatting sqref="L21">
    <cfRule type="expression" dxfId="1385" priority="1388">
      <formula>E21=11</formula>
    </cfRule>
    <cfRule type="expression" dxfId="1384" priority="1389">
      <formula>E21=5</formula>
    </cfRule>
    <cfRule type="expression" dxfId="1383" priority="1390">
      <formula>L21="土"</formula>
    </cfRule>
    <cfRule type="expression" dxfId="1382" priority="1391">
      <formula>L21="日"</formula>
    </cfRule>
  </conditionalFormatting>
  <conditionalFormatting sqref="L25">
    <cfRule type="expression" dxfId="1381" priority="1384">
      <formula>E25=11</formula>
    </cfRule>
    <cfRule type="expression" dxfId="1380" priority="1385">
      <formula>E25=5</formula>
    </cfRule>
    <cfRule type="expression" dxfId="1379" priority="1386">
      <formula>L25="土"</formula>
    </cfRule>
    <cfRule type="expression" dxfId="1378" priority="1387">
      <formula>L25="日"</formula>
    </cfRule>
  </conditionalFormatting>
  <conditionalFormatting sqref="L29">
    <cfRule type="expression" dxfId="1377" priority="1380">
      <formula>E29=11</formula>
    </cfRule>
    <cfRule type="expression" dxfId="1376" priority="1381">
      <formula>E29=5</formula>
    </cfRule>
    <cfRule type="expression" dxfId="1375" priority="1382">
      <formula>L29="土"</formula>
    </cfRule>
    <cfRule type="expression" dxfId="1374" priority="1383">
      <formula>L29="日"</formula>
    </cfRule>
  </conditionalFormatting>
  <conditionalFormatting sqref="L33">
    <cfRule type="expression" dxfId="1373" priority="1376">
      <formula>E33=11</formula>
    </cfRule>
    <cfRule type="expression" dxfId="1372" priority="1377">
      <formula>E33=5</formula>
    </cfRule>
    <cfRule type="expression" dxfId="1371" priority="1378">
      <formula>L33="土"</formula>
    </cfRule>
    <cfRule type="expression" dxfId="1370" priority="1379">
      <formula>L33="日"</formula>
    </cfRule>
  </conditionalFormatting>
  <conditionalFormatting sqref="L37">
    <cfRule type="expression" dxfId="1369" priority="1372">
      <formula>E37=11</formula>
    </cfRule>
    <cfRule type="expression" dxfId="1368" priority="1373">
      <formula>E37=5</formula>
    </cfRule>
    <cfRule type="expression" dxfId="1367" priority="1374">
      <formula>L37="土"</formula>
    </cfRule>
    <cfRule type="expression" dxfId="1366" priority="1375">
      <formula>L37="日"</formula>
    </cfRule>
  </conditionalFormatting>
  <conditionalFormatting sqref="L42">
    <cfRule type="expression" dxfId="1365" priority="1368">
      <formula>E42=11</formula>
    </cfRule>
    <cfRule type="expression" dxfId="1364" priority="1369">
      <formula>E42=5</formula>
    </cfRule>
    <cfRule type="expression" dxfId="1363" priority="1370">
      <formula>L42="土"</formula>
    </cfRule>
    <cfRule type="expression" dxfId="1362" priority="1371">
      <formula>L42="日"</formula>
    </cfRule>
  </conditionalFormatting>
  <conditionalFormatting sqref="L46">
    <cfRule type="expression" dxfId="1361" priority="1364">
      <formula>E46=11</formula>
    </cfRule>
    <cfRule type="expression" dxfId="1360" priority="1365">
      <formula>E46=5</formula>
    </cfRule>
    <cfRule type="expression" dxfId="1359" priority="1366">
      <formula>L46="土"</formula>
    </cfRule>
    <cfRule type="expression" dxfId="1358" priority="1367">
      <formula>L46="日"</formula>
    </cfRule>
  </conditionalFormatting>
  <conditionalFormatting sqref="L50">
    <cfRule type="expression" dxfId="1357" priority="1360">
      <formula>E50=11</formula>
    </cfRule>
    <cfRule type="expression" dxfId="1356" priority="1361">
      <formula>E50=5</formula>
    </cfRule>
    <cfRule type="expression" dxfId="1355" priority="1362">
      <formula>L50="土"</formula>
    </cfRule>
    <cfRule type="expression" dxfId="1354" priority="1363">
      <formula>L50="日"</formula>
    </cfRule>
  </conditionalFormatting>
  <conditionalFormatting sqref="L54">
    <cfRule type="expression" dxfId="1353" priority="1356">
      <formula>E54=11</formula>
    </cfRule>
    <cfRule type="expression" dxfId="1352" priority="1357">
      <formula>E54=5</formula>
    </cfRule>
    <cfRule type="expression" dxfId="1351" priority="1358">
      <formula>L54="土"</formula>
    </cfRule>
    <cfRule type="expression" dxfId="1350" priority="1359">
      <formula>L54="日"</formula>
    </cfRule>
  </conditionalFormatting>
  <conditionalFormatting sqref="L58">
    <cfRule type="expression" dxfId="1349" priority="1352">
      <formula>E58=11</formula>
    </cfRule>
    <cfRule type="expression" dxfId="1348" priority="1353">
      <formula>E58=5</formula>
    </cfRule>
    <cfRule type="expression" dxfId="1347" priority="1354">
      <formula>L58="土"</formula>
    </cfRule>
    <cfRule type="expression" dxfId="1346" priority="1355">
      <formula>L58="日"</formula>
    </cfRule>
  </conditionalFormatting>
  <conditionalFormatting sqref="AF12">
    <cfRule type="expression" dxfId="1345" priority="289">
      <formula>AND(E13=9,$BA$2=2021,2022,2023,2025,2026,2027,2029,2030)</formula>
    </cfRule>
    <cfRule type="expression" dxfId="1344" priority="1351">
      <formula>OR(E13=11,E13=12)</formula>
    </cfRule>
  </conditionalFormatting>
  <conditionalFormatting sqref="AF13">
    <cfRule type="expression" dxfId="1343" priority="244">
      <formula>AND(E13=9,+$BA$2=2021,2022,2023,2025,2026,2027,2029,2030)</formula>
    </cfRule>
    <cfRule type="expression" dxfId="1342" priority="1350">
      <formula>OR(E13=11,E13=12)</formula>
    </cfRule>
  </conditionalFormatting>
  <conditionalFormatting sqref="R12">
    <cfRule type="expression" dxfId="1341" priority="1349">
      <formula>AND(OR(E13=1,E13=10),$R$13=$BA$12)</formula>
    </cfRule>
  </conditionalFormatting>
  <conditionalFormatting sqref="R13">
    <cfRule type="expression" dxfId="1340" priority="1348">
      <formula>AND(OR(E13=1,E13=10),R13=$BA$12)</formula>
    </cfRule>
  </conditionalFormatting>
  <conditionalFormatting sqref="S12">
    <cfRule type="expression" dxfId="1339" priority="1347">
      <formula>AND(OR(E13=1,E13=10),S13=$BA$12)</formula>
    </cfRule>
  </conditionalFormatting>
  <conditionalFormatting sqref="S13">
    <cfRule type="expression" dxfId="1338" priority="1346">
      <formula>AND(OR(E13=1,E13=10),S13=$BA$12)</formula>
    </cfRule>
  </conditionalFormatting>
  <conditionalFormatting sqref="T12:X12">
    <cfRule type="expression" dxfId="1337" priority="1345">
      <formula>AND(OR(E13=1,E13=10),T13=$BA$12)</formula>
    </cfRule>
  </conditionalFormatting>
  <conditionalFormatting sqref="T13:X13">
    <cfRule type="expression" dxfId="1336" priority="1344">
      <formula>AND(OR(E13=1,E13=10),T13=$BA$12)</formula>
    </cfRule>
  </conditionalFormatting>
  <conditionalFormatting sqref="T41">
    <cfRule type="expression" dxfId="1335" priority="1342">
      <formula>T42=$BA$17</formula>
    </cfRule>
    <cfRule type="expression" dxfId="1334" priority="1343">
      <formula>T42=$BA$18</formula>
    </cfRule>
  </conditionalFormatting>
  <conditionalFormatting sqref="T41">
    <cfRule type="expression" dxfId="1333" priority="1340">
      <formula>E42=8</formula>
    </cfRule>
    <cfRule type="expression" dxfId="1332" priority="1341">
      <formula>E42=2</formula>
    </cfRule>
  </conditionalFormatting>
  <conditionalFormatting sqref="T41">
    <cfRule type="expression" dxfId="1331" priority="1339">
      <formula>AND(E42=1,T42=$BA$12)</formula>
    </cfRule>
  </conditionalFormatting>
  <conditionalFormatting sqref="Y12">
    <cfRule type="expression" dxfId="1330" priority="1338">
      <formula>AND(OR(E13=7,E13=9),Y13=$BA$12)</formula>
    </cfRule>
  </conditionalFormatting>
  <conditionalFormatting sqref="Y13">
    <cfRule type="expression" dxfId="1329" priority="1337">
      <formula>AND(OR(E13=7,E13=9),Y13=$BA$12)</formula>
    </cfRule>
  </conditionalFormatting>
  <conditionalFormatting sqref="Z12">
    <cfRule type="expression" dxfId="1328" priority="1336">
      <formula>AND(OR(E13=7,E13=9),Z13=$BA$12)</formula>
    </cfRule>
  </conditionalFormatting>
  <conditionalFormatting sqref="Z13">
    <cfRule type="expression" dxfId="1327" priority="1335">
      <formula>AND(OR(E13=7,E13=9),Z13=$BA$12)</formula>
    </cfRule>
  </conditionalFormatting>
  <conditionalFormatting sqref="AA12">
    <cfRule type="expression" dxfId="1326" priority="1334">
      <formula>AND(OR(E13=7,E13=9),AA13=$BA$12)</formula>
    </cfRule>
  </conditionalFormatting>
  <conditionalFormatting sqref="AA13">
    <cfRule type="expression" dxfId="1325" priority="1333">
      <formula>AND(OR(E13=7,E13=9),AA13=$BA$12)</formula>
    </cfRule>
  </conditionalFormatting>
  <conditionalFormatting sqref="AB12">
    <cfRule type="expression" dxfId="1324" priority="1332">
      <formula>AND(OR(E13=7,E13=9),AB13=$BA$12)</formula>
    </cfRule>
  </conditionalFormatting>
  <conditionalFormatting sqref="AB13">
    <cfRule type="expression" dxfId="1323" priority="1331">
      <formula>AND(OR(E13=7,E13=9),AB13=$BA$12)</formula>
    </cfRule>
  </conditionalFormatting>
  <conditionalFormatting sqref="AC12">
    <cfRule type="expression" dxfId="1322" priority="1324">
      <formula>AND(E13=3,$BA$2=2021,2024,2025,2026,2028,2029,2030)</formula>
    </cfRule>
    <cfRule type="expression" dxfId="1321" priority="1330">
      <formula>AND(OR(E13=7,E13=9),AC13=$BA$12)</formula>
    </cfRule>
  </conditionalFormatting>
  <conditionalFormatting sqref="AC13">
    <cfRule type="expression" dxfId="1320" priority="1323">
      <formula>AND(D+$BA$2=2021,2024,2025,2026,2028,2029,2030)</formula>
    </cfRule>
    <cfRule type="expression" dxfId="1319" priority="1329">
      <formula>AND(OR(E13=7,E13=9),AC13=$BA$12)</formula>
    </cfRule>
  </conditionalFormatting>
  <conditionalFormatting sqref="AD12">
    <cfRule type="expression" dxfId="1318" priority="1322">
      <formula>AND(E13=3,+$BA$2=2022,2023,2027,2031)</formula>
    </cfRule>
    <cfRule type="expression" dxfId="1317" priority="1328">
      <formula>AND(OR(E13=7,E13=9),AD13=$BA$12)</formula>
    </cfRule>
  </conditionalFormatting>
  <conditionalFormatting sqref="AD13">
    <cfRule type="expression" dxfId="1316" priority="1321">
      <formula>AND(E13=3,$BA$2=2022,2023,2027,2031)</formula>
    </cfRule>
    <cfRule type="expression" dxfId="1315" priority="1327">
      <formula>AND(OR(E13=7,E13=9),AD13=$BA$12)</formula>
    </cfRule>
  </conditionalFormatting>
  <conditionalFormatting sqref="AE12">
    <cfRule type="expression" dxfId="1314" priority="379">
      <formula>AND(E13=9,$BA$2=2024,2028)</formula>
    </cfRule>
    <cfRule type="expression" dxfId="1313" priority="1326">
      <formula>AND(OR(E13=7,E13=9),AE13=$BA$12)</formula>
    </cfRule>
  </conditionalFormatting>
  <conditionalFormatting sqref="AE13">
    <cfRule type="expression" dxfId="1312" priority="334">
      <formula>AND(E13=9,$BA$2=2024,2028)</formula>
    </cfRule>
    <cfRule type="expression" dxfId="1311" priority="1325">
      <formula>AND(OR(E13=7,E13=9),AE13=$BA$12)</formula>
    </cfRule>
  </conditionalFormatting>
  <conditionalFormatting sqref="Y16">
    <cfRule type="expression" dxfId="1310" priority="1319">
      <formula>Y17=$BA$17</formula>
    </cfRule>
    <cfRule type="expression" dxfId="1309" priority="1320">
      <formula>Y17=$BA$18</formula>
    </cfRule>
  </conditionalFormatting>
  <conditionalFormatting sqref="Y16">
    <cfRule type="expression" dxfId="1308" priority="1318">
      <formula>AND(OR(E17=7,E17=9),Y17=$BA$12)</formula>
    </cfRule>
  </conditionalFormatting>
  <conditionalFormatting sqref="Y20">
    <cfRule type="expression" dxfId="1307" priority="1316">
      <formula>Y21=$BA$17</formula>
    </cfRule>
    <cfRule type="expression" dxfId="1306" priority="1317">
      <formula>Y21=$BA$18</formula>
    </cfRule>
  </conditionalFormatting>
  <conditionalFormatting sqref="Y20">
    <cfRule type="expression" dxfId="1305" priority="1315">
      <formula>AND(OR(E21=7,E21=9),Y21=$BA$12)</formula>
    </cfRule>
  </conditionalFormatting>
  <conditionalFormatting sqref="Y24">
    <cfRule type="expression" dxfId="1304" priority="1313">
      <formula>Y25=$BA$17</formula>
    </cfRule>
    <cfRule type="expression" dxfId="1303" priority="1314">
      <formula>Y25=$BA$18</formula>
    </cfRule>
  </conditionalFormatting>
  <conditionalFormatting sqref="Y24">
    <cfRule type="expression" dxfId="1302" priority="1312">
      <formula>AND(OR(E25=7,E25=9),Y25=$BA$12)</formula>
    </cfRule>
  </conditionalFormatting>
  <conditionalFormatting sqref="Y28">
    <cfRule type="expression" dxfId="1301" priority="1310">
      <formula>Y29=$BA$17</formula>
    </cfRule>
    <cfRule type="expression" dxfId="1300" priority="1311">
      <formula>Y29=$BA$18</formula>
    </cfRule>
  </conditionalFormatting>
  <conditionalFormatting sqref="Y28">
    <cfRule type="expression" dxfId="1299" priority="1309">
      <formula>AND(OR(E29=7,E29=9),Y29=$BA$12)</formula>
    </cfRule>
  </conditionalFormatting>
  <conditionalFormatting sqref="Y32">
    <cfRule type="expression" dxfId="1298" priority="1307">
      <formula>Y33=$BA$17</formula>
    </cfRule>
    <cfRule type="expression" dxfId="1297" priority="1308">
      <formula>Y33=$BA$18</formula>
    </cfRule>
  </conditionalFormatting>
  <conditionalFormatting sqref="Y32">
    <cfRule type="expression" dxfId="1296" priority="1306">
      <formula>AND(OR(E33=7,E33=9),Y33=$BA$12)</formula>
    </cfRule>
  </conditionalFormatting>
  <conditionalFormatting sqref="Y36">
    <cfRule type="expression" dxfId="1295" priority="1304">
      <formula>Y37=$BA$17</formula>
    </cfRule>
    <cfRule type="expression" dxfId="1294" priority="1305">
      <formula>Y37=$BA$18</formula>
    </cfRule>
  </conditionalFormatting>
  <conditionalFormatting sqref="Y36">
    <cfRule type="expression" dxfId="1293" priority="1303">
      <formula>AND(OR(E37=7,E37=9),Y37=$BA$12)</formula>
    </cfRule>
  </conditionalFormatting>
  <conditionalFormatting sqref="Y41">
    <cfRule type="expression" dxfId="1292" priority="1301">
      <formula>Y42=$BA$17</formula>
    </cfRule>
    <cfRule type="expression" dxfId="1291" priority="1302">
      <formula>Y42=$BA$18</formula>
    </cfRule>
  </conditionalFormatting>
  <conditionalFormatting sqref="Y41">
    <cfRule type="expression" dxfId="1290" priority="1300">
      <formula>AND(OR(E42=7,E42=9),Y42=$BA$12)</formula>
    </cfRule>
  </conditionalFormatting>
  <conditionalFormatting sqref="Y45">
    <cfRule type="expression" dxfId="1289" priority="1298">
      <formula>Y46=$BA$17</formula>
    </cfRule>
    <cfRule type="expression" dxfId="1288" priority="1299">
      <formula>Y46=$BA$18</formula>
    </cfRule>
  </conditionalFormatting>
  <conditionalFormatting sqref="Y45">
    <cfRule type="expression" dxfId="1287" priority="1297">
      <formula>AND(OR(E46=7,E46=9),Y46=$BA$12)</formula>
    </cfRule>
  </conditionalFormatting>
  <conditionalFormatting sqref="Y49">
    <cfRule type="expression" dxfId="1286" priority="1295">
      <formula>Y50=$BA$17</formula>
    </cfRule>
    <cfRule type="expression" dxfId="1285" priority="1296">
      <formula>Y50=$BA$18</formula>
    </cfRule>
  </conditionalFormatting>
  <conditionalFormatting sqref="Y49">
    <cfRule type="expression" dxfId="1284" priority="1294">
      <formula>AND(OR(E50=7,E50=9),Y50=$BA$12)</formula>
    </cfRule>
  </conditionalFormatting>
  <conditionalFormatting sqref="Y53">
    <cfRule type="expression" dxfId="1283" priority="1292">
      <formula>Y54=$BA$17</formula>
    </cfRule>
    <cfRule type="expression" dxfId="1282" priority="1293">
      <formula>Y54=$BA$18</formula>
    </cfRule>
  </conditionalFormatting>
  <conditionalFormatting sqref="Y53">
    <cfRule type="expression" dxfId="1281" priority="1291">
      <formula>AND(OR(E54=7,E54=9),Y54=$BA$12)</formula>
    </cfRule>
  </conditionalFormatting>
  <conditionalFormatting sqref="Y57">
    <cfRule type="expression" dxfId="1280" priority="1289">
      <formula>Y58=$BA$17</formula>
    </cfRule>
    <cfRule type="expression" dxfId="1279" priority="1290">
      <formula>Y58=$BA$18</formula>
    </cfRule>
  </conditionalFormatting>
  <conditionalFormatting sqref="Y57">
    <cfRule type="expression" dxfId="1278" priority="1288">
      <formula>AND(OR(E58=7,E58=9),Y58=$BA$12)</formula>
    </cfRule>
  </conditionalFormatting>
  <conditionalFormatting sqref="Y17">
    <cfRule type="expression" dxfId="1277" priority="1286">
      <formula>Y17="土"</formula>
    </cfRule>
    <cfRule type="expression" dxfId="1276" priority="1287">
      <formula>Y17="日"</formula>
    </cfRule>
  </conditionalFormatting>
  <conditionalFormatting sqref="Y17">
    <cfRule type="expression" dxfId="1275" priority="1285">
      <formula>AND(OR(E17=7,E17=9),Y17=$BA$12)</formula>
    </cfRule>
  </conditionalFormatting>
  <conditionalFormatting sqref="Y21">
    <cfRule type="expression" dxfId="1274" priority="1283">
      <formula>Y21="土"</formula>
    </cfRule>
    <cfRule type="expression" dxfId="1273" priority="1284">
      <formula>Y21="日"</formula>
    </cfRule>
  </conditionalFormatting>
  <conditionalFormatting sqref="Y21">
    <cfRule type="expression" dxfId="1272" priority="1282">
      <formula>AND(OR(E21=7,E21=9),Y21=$BA$12)</formula>
    </cfRule>
  </conditionalFormatting>
  <conditionalFormatting sqref="Y25">
    <cfRule type="expression" dxfId="1271" priority="1280">
      <formula>Y25="土"</formula>
    </cfRule>
    <cfRule type="expression" dxfId="1270" priority="1281">
      <formula>Y25="日"</formula>
    </cfRule>
  </conditionalFormatting>
  <conditionalFormatting sqref="Y25">
    <cfRule type="expression" dxfId="1269" priority="1279">
      <formula>AND(OR(E25=7,E25=9),Y25=$BA$12)</formula>
    </cfRule>
  </conditionalFormatting>
  <conditionalFormatting sqref="Y29">
    <cfRule type="expression" dxfId="1268" priority="1277">
      <formula>Y29="土"</formula>
    </cfRule>
    <cfRule type="expression" dxfId="1267" priority="1278">
      <formula>Y29="日"</formula>
    </cfRule>
  </conditionalFormatting>
  <conditionalFormatting sqref="Y29">
    <cfRule type="expression" dxfId="1266" priority="1276">
      <formula>AND(OR(E29=7,E29=9),Y29=$BA$12)</formula>
    </cfRule>
  </conditionalFormatting>
  <conditionalFormatting sqref="Y33">
    <cfRule type="expression" dxfId="1265" priority="1274">
      <formula>Y33="土"</formula>
    </cfRule>
    <cfRule type="expression" dxfId="1264" priority="1275">
      <formula>Y33="日"</formula>
    </cfRule>
  </conditionalFormatting>
  <conditionalFormatting sqref="Y33">
    <cfRule type="expression" dxfId="1263" priority="1273">
      <formula>AND(OR(E33=7,E33=9),Y33=$BA$12)</formula>
    </cfRule>
  </conditionalFormatting>
  <conditionalFormatting sqref="Y37">
    <cfRule type="expression" dxfId="1262" priority="1271">
      <formula>Y37="土"</formula>
    </cfRule>
    <cfRule type="expression" dxfId="1261" priority="1272">
      <formula>Y37="日"</formula>
    </cfRule>
  </conditionalFormatting>
  <conditionalFormatting sqref="Y37">
    <cfRule type="expression" dxfId="1260" priority="1270">
      <formula>AND(OR(E37=7,E37=9),Y37=$BA$12)</formula>
    </cfRule>
  </conditionalFormatting>
  <conditionalFormatting sqref="Y42">
    <cfRule type="expression" dxfId="1259" priority="1268">
      <formula>Y42="土"</formula>
    </cfRule>
    <cfRule type="expression" dxfId="1258" priority="1269">
      <formula>Y42="日"</formula>
    </cfRule>
  </conditionalFormatting>
  <conditionalFormatting sqref="Y42">
    <cfRule type="expression" dxfId="1257" priority="1267">
      <formula>AND(OR(E42=7,E42=9),Y42=$BA$12)</formula>
    </cfRule>
  </conditionalFormatting>
  <conditionalFormatting sqref="Y46">
    <cfRule type="expression" dxfId="1256" priority="1265">
      <formula>Y46="土"</formula>
    </cfRule>
    <cfRule type="expression" dxfId="1255" priority="1266">
      <formula>Y46="日"</formula>
    </cfRule>
  </conditionalFormatting>
  <conditionalFormatting sqref="Y46">
    <cfRule type="expression" dxfId="1254" priority="1264">
      <formula>AND(OR(E46=7,E46=9),Y46=$BA$12)</formula>
    </cfRule>
  </conditionalFormatting>
  <conditionalFormatting sqref="Y50">
    <cfRule type="expression" dxfId="1253" priority="1262">
      <formula>Y50="土"</formula>
    </cfRule>
    <cfRule type="expression" dxfId="1252" priority="1263">
      <formula>Y50="日"</formula>
    </cfRule>
  </conditionalFormatting>
  <conditionalFormatting sqref="Y50">
    <cfRule type="expression" dxfId="1251" priority="1261">
      <formula>AND(OR(E50=7,E50=9),Y50=$BA$12)</formula>
    </cfRule>
  </conditionalFormatting>
  <conditionalFormatting sqref="Y54">
    <cfRule type="expression" dxfId="1250" priority="1259">
      <formula>Y54="土"</formula>
    </cfRule>
    <cfRule type="expression" dxfId="1249" priority="1260">
      <formula>Y54="日"</formula>
    </cfRule>
  </conditionalFormatting>
  <conditionalFormatting sqref="Y54">
    <cfRule type="expression" dxfId="1248" priority="1258">
      <formula>AND(OR(E54=7,E54=9),Y54=$BA$12)</formula>
    </cfRule>
  </conditionalFormatting>
  <conditionalFormatting sqref="Y58">
    <cfRule type="expression" dxfId="1247" priority="1256">
      <formula>Y58="土"</formula>
    </cfRule>
    <cfRule type="expression" dxfId="1246" priority="1257">
      <formula>Y58="日"</formula>
    </cfRule>
  </conditionalFormatting>
  <conditionalFormatting sqref="Y58">
    <cfRule type="expression" dxfId="1245" priority="1255">
      <formula>AND(OR(E58=7,E58=9),Y58=$BA$12)</formula>
    </cfRule>
  </conditionalFormatting>
  <conditionalFormatting sqref="Z16">
    <cfRule type="expression" dxfId="1244" priority="1253">
      <formula>Z17=$BA$17</formula>
    </cfRule>
    <cfRule type="expression" dxfId="1243" priority="1254">
      <formula>Z17=$BA$18</formula>
    </cfRule>
  </conditionalFormatting>
  <conditionalFormatting sqref="Z16">
    <cfRule type="expression" dxfId="1242" priority="1252">
      <formula>AND(OR(E17=7,E17=9),Z17=$BA$12)</formula>
    </cfRule>
  </conditionalFormatting>
  <conditionalFormatting sqref="Z20">
    <cfRule type="expression" dxfId="1241" priority="1250">
      <formula>Z21=$BA$17</formula>
    </cfRule>
    <cfRule type="expression" dxfId="1240" priority="1251">
      <formula>Z21=$BA$18</formula>
    </cfRule>
  </conditionalFormatting>
  <conditionalFormatting sqref="Z20">
    <cfRule type="expression" dxfId="1239" priority="1249">
      <formula>AND(OR(E21=7,E21=9),Z21=$BA$12)</formula>
    </cfRule>
  </conditionalFormatting>
  <conditionalFormatting sqref="Z24">
    <cfRule type="expression" dxfId="1238" priority="1247">
      <formula>Z25=$BA$17</formula>
    </cfRule>
    <cfRule type="expression" dxfId="1237" priority="1248">
      <formula>Z25=$BA$18</formula>
    </cfRule>
  </conditionalFormatting>
  <conditionalFormatting sqref="Z24">
    <cfRule type="expression" dxfId="1236" priority="1246">
      <formula>AND(OR(E25=7,E25=9),Z25=$BA$12)</formula>
    </cfRule>
  </conditionalFormatting>
  <conditionalFormatting sqref="Z28">
    <cfRule type="expression" dxfId="1235" priority="1244">
      <formula>Z29=$BA$17</formula>
    </cfRule>
    <cfRule type="expression" dxfId="1234" priority="1245">
      <formula>Z29=$BA$18</formula>
    </cfRule>
  </conditionalFormatting>
  <conditionalFormatting sqref="Z28">
    <cfRule type="expression" dxfId="1233" priority="1243">
      <formula>AND(OR(E29=7,E29=9),Z29=$BA$12)</formula>
    </cfRule>
  </conditionalFormatting>
  <conditionalFormatting sqref="Z32">
    <cfRule type="expression" dxfId="1232" priority="1241">
      <formula>Z33=$BA$17</formula>
    </cfRule>
    <cfRule type="expression" dxfId="1231" priority="1242">
      <formula>Z33=$BA$18</formula>
    </cfRule>
  </conditionalFormatting>
  <conditionalFormatting sqref="Z32">
    <cfRule type="expression" dxfId="1230" priority="1240">
      <formula>AND(OR(E33=7,E33=9),Z33=$BA$12)</formula>
    </cfRule>
  </conditionalFormatting>
  <conditionalFormatting sqref="Z36">
    <cfRule type="expression" dxfId="1229" priority="1238">
      <formula>Z37=$BA$17</formula>
    </cfRule>
    <cfRule type="expression" dxfId="1228" priority="1239">
      <formula>Z37=$BA$18</formula>
    </cfRule>
  </conditionalFormatting>
  <conditionalFormatting sqref="Z36">
    <cfRule type="expression" dxfId="1227" priority="1237">
      <formula>AND(OR(E37=7,E37=9),Z37=$BA$12)</formula>
    </cfRule>
  </conditionalFormatting>
  <conditionalFormatting sqref="Z41">
    <cfRule type="expression" dxfId="1226" priority="1235">
      <formula>Z42=$BA$17</formula>
    </cfRule>
    <cfRule type="expression" dxfId="1225" priority="1236">
      <formula>Z42=$BA$18</formula>
    </cfRule>
  </conditionalFormatting>
  <conditionalFormatting sqref="Z41">
    <cfRule type="expression" dxfId="1224" priority="1234">
      <formula>AND(OR(E42=7,E42=9),Z42=$BA$12)</formula>
    </cfRule>
  </conditionalFormatting>
  <conditionalFormatting sqref="Z45">
    <cfRule type="expression" dxfId="1223" priority="1232">
      <formula>Z46=$BA$17</formula>
    </cfRule>
    <cfRule type="expression" dxfId="1222" priority="1233">
      <formula>Z46=$BA$18</formula>
    </cfRule>
  </conditionalFormatting>
  <conditionalFormatting sqref="Z45">
    <cfRule type="expression" dxfId="1221" priority="1231">
      <formula>AND(OR(E46=7,E46=9),Z46=$BA$12)</formula>
    </cfRule>
  </conditionalFormatting>
  <conditionalFormatting sqref="Z49">
    <cfRule type="expression" dxfId="1220" priority="1229">
      <formula>Z50=$BA$17</formula>
    </cfRule>
    <cfRule type="expression" dxfId="1219" priority="1230">
      <formula>Z50=$BA$18</formula>
    </cfRule>
  </conditionalFormatting>
  <conditionalFormatting sqref="Z49">
    <cfRule type="expression" dxfId="1218" priority="1228">
      <formula>AND(OR(E50=7,E50=9),Z50=$BA$12)</formula>
    </cfRule>
  </conditionalFormatting>
  <conditionalFormatting sqref="Z53">
    <cfRule type="expression" dxfId="1217" priority="1226">
      <formula>Z54=$BA$17</formula>
    </cfRule>
    <cfRule type="expression" dxfId="1216" priority="1227">
      <formula>Z54=$BA$18</formula>
    </cfRule>
  </conditionalFormatting>
  <conditionalFormatting sqref="Z53">
    <cfRule type="expression" dxfId="1215" priority="1225">
      <formula>AND(OR(E54=7,E54=9),Z54=$BA$12)</formula>
    </cfRule>
  </conditionalFormatting>
  <conditionalFormatting sqref="Z57">
    <cfRule type="expression" dxfId="1214" priority="1223">
      <formula>Z58=$BA$17</formula>
    </cfRule>
    <cfRule type="expression" dxfId="1213" priority="1224">
      <formula>Z58=$BA$18</formula>
    </cfRule>
  </conditionalFormatting>
  <conditionalFormatting sqref="Z57">
    <cfRule type="expression" dxfId="1212" priority="1222">
      <formula>AND(OR(E58=7,E58=9),Z58=$BA$12)</formula>
    </cfRule>
  </conditionalFormatting>
  <conditionalFormatting sqref="Z17">
    <cfRule type="expression" dxfId="1211" priority="1220">
      <formula>Z17="土"</formula>
    </cfRule>
    <cfRule type="expression" dxfId="1210" priority="1221">
      <formula>Z17="日"</formula>
    </cfRule>
  </conditionalFormatting>
  <conditionalFormatting sqref="Z17">
    <cfRule type="expression" dxfId="1209" priority="1219">
      <formula>AND(OR(E17=7,E17=9),Z17=$BA$12)</formula>
    </cfRule>
  </conditionalFormatting>
  <conditionalFormatting sqref="Z21">
    <cfRule type="expression" dxfId="1208" priority="1217">
      <formula>Z21="土"</formula>
    </cfRule>
    <cfRule type="expression" dxfId="1207" priority="1218">
      <formula>Z21="日"</formula>
    </cfRule>
  </conditionalFormatting>
  <conditionalFormatting sqref="Z21">
    <cfRule type="expression" dxfId="1206" priority="1216">
      <formula>AND(OR(E21=7,E21=9),Z21=$BA$12)</formula>
    </cfRule>
  </conditionalFormatting>
  <conditionalFormatting sqref="Z25">
    <cfRule type="expression" dxfId="1205" priority="1214">
      <formula>Z25="土"</formula>
    </cfRule>
    <cfRule type="expression" dxfId="1204" priority="1215">
      <formula>Z25="日"</formula>
    </cfRule>
  </conditionalFormatting>
  <conditionalFormatting sqref="Z25">
    <cfRule type="expression" dxfId="1203" priority="1213">
      <formula>AND(OR(E25=7,E25=9),Z25=$BA$12)</formula>
    </cfRule>
  </conditionalFormatting>
  <conditionalFormatting sqref="Z29">
    <cfRule type="expression" dxfId="1202" priority="1211">
      <formula>Z29="土"</formula>
    </cfRule>
    <cfRule type="expression" dxfId="1201" priority="1212">
      <formula>Z29="日"</formula>
    </cfRule>
  </conditionalFormatting>
  <conditionalFormatting sqref="Z29">
    <cfRule type="expression" dxfId="1200" priority="1210">
      <formula>AND(OR(E29=7,E29=9),Z29=$BA$12)</formula>
    </cfRule>
  </conditionalFormatting>
  <conditionalFormatting sqref="Z33">
    <cfRule type="expression" dxfId="1199" priority="1208">
      <formula>Z33="土"</formula>
    </cfRule>
    <cfRule type="expression" dxfId="1198" priority="1209">
      <formula>Z33="日"</formula>
    </cfRule>
  </conditionalFormatting>
  <conditionalFormatting sqref="Z33">
    <cfRule type="expression" dxfId="1197" priority="1207">
      <formula>AND(OR(E33=7,E33=9),Z33=$BA$12)</formula>
    </cfRule>
  </conditionalFormatting>
  <conditionalFormatting sqref="Z37">
    <cfRule type="expression" dxfId="1196" priority="1205">
      <formula>Z37="土"</formula>
    </cfRule>
    <cfRule type="expression" dxfId="1195" priority="1206">
      <formula>Z37="日"</formula>
    </cfRule>
  </conditionalFormatting>
  <conditionalFormatting sqref="Z37">
    <cfRule type="expression" dxfId="1194" priority="1204">
      <formula>AND(OR(E37=7,E37=9),Z37=$BA$12)</formula>
    </cfRule>
  </conditionalFormatting>
  <conditionalFormatting sqref="Z42">
    <cfRule type="expression" dxfId="1193" priority="1202">
      <formula>Z42="土"</formula>
    </cfRule>
    <cfRule type="expression" dxfId="1192" priority="1203">
      <formula>Z42="日"</formula>
    </cfRule>
  </conditionalFormatting>
  <conditionalFormatting sqref="Z42">
    <cfRule type="expression" dxfId="1191" priority="1201">
      <formula>AND(OR(E42=7,E42=9),Z42=$BA$12)</formula>
    </cfRule>
  </conditionalFormatting>
  <conditionalFormatting sqref="Z46">
    <cfRule type="expression" dxfId="1190" priority="1199">
      <formula>Z46="土"</formula>
    </cfRule>
    <cfRule type="expression" dxfId="1189" priority="1200">
      <formula>Z46="日"</formula>
    </cfRule>
  </conditionalFormatting>
  <conditionalFormatting sqref="Z46">
    <cfRule type="expression" dxfId="1188" priority="1198">
      <formula>AND(OR(E46=7,E46=9),Z46=$BA$12)</formula>
    </cfRule>
  </conditionalFormatting>
  <conditionalFormatting sqref="Z50">
    <cfRule type="expression" dxfId="1187" priority="1196">
      <formula>Z50="土"</formula>
    </cfRule>
    <cfRule type="expression" dxfId="1186" priority="1197">
      <formula>Z50="日"</formula>
    </cfRule>
  </conditionalFormatting>
  <conditionalFormatting sqref="Z50">
    <cfRule type="expression" dxfId="1185" priority="1195">
      <formula>AND(OR(E50=7,E50=9),Z50=$BA$12)</formula>
    </cfRule>
  </conditionalFormatting>
  <conditionalFormatting sqref="Z54">
    <cfRule type="expression" dxfId="1184" priority="1193">
      <formula>Z54="土"</formula>
    </cfRule>
    <cfRule type="expression" dxfId="1183" priority="1194">
      <formula>Z54="日"</formula>
    </cfRule>
  </conditionalFormatting>
  <conditionalFormatting sqref="Z54">
    <cfRule type="expression" dxfId="1182" priority="1192">
      <formula>AND(OR(E54=7,E54=9),Z54=$BA$12)</formula>
    </cfRule>
  </conditionalFormatting>
  <conditionalFormatting sqref="Z58">
    <cfRule type="expression" dxfId="1181" priority="1190">
      <formula>Z58="土"</formula>
    </cfRule>
    <cfRule type="expression" dxfId="1180" priority="1191">
      <formula>Z58="日"</formula>
    </cfRule>
  </conditionalFormatting>
  <conditionalFormatting sqref="Z58">
    <cfRule type="expression" dxfId="1179" priority="1189">
      <formula>AND(OR(E58=7,E58=9),Z58=$BA$12)</formula>
    </cfRule>
  </conditionalFormatting>
  <conditionalFormatting sqref="AA16">
    <cfRule type="expression" dxfId="1178" priority="1187">
      <formula>AA17=$BA$17</formula>
    </cfRule>
    <cfRule type="expression" dxfId="1177" priority="1188">
      <formula>AA17=$BA$18</formula>
    </cfRule>
  </conditionalFormatting>
  <conditionalFormatting sqref="AA16">
    <cfRule type="expression" dxfId="1176" priority="1186">
      <formula>AND(OR(E17=7,E17=9),AA17=$BA$12)</formula>
    </cfRule>
  </conditionalFormatting>
  <conditionalFormatting sqref="AA20">
    <cfRule type="expression" dxfId="1175" priority="1184">
      <formula>AA21=$BA$17</formula>
    </cfRule>
    <cfRule type="expression" dxfId="1174" priority="1185">
      <formula>AA21=$BA$18</formula>
    </cfRule>
  </conditionalFormatting>
  <conditionalFormatting sqref="AA20">
    <cfRule type="expression" dxfId="1173" priority="1183">
      <formula>AND(OR(E21=7,E21=9),AA21=$BA$12)</formula>
    </cfRule>
  </conditionalFormatting>
  <conditionalFormatting sqref="AA24">
    <cfRule type="expression" dxfId="1172" priority="1181">
      <formula>AA25=$BA$17</formula>
    </cfRule>
    <cfRule type="expression" dxfId="1171" priority="1182">
      <formula>AA25=$BA$18</formula>
    </cfRule>
  </conditionalFormatting>
  <conditionalFormatting sqref="AA24">
    <cfRule type="expression" dxfId="1170" priority="1180">
      <formula>AND(OR(E25=7,E25=9),AA25=$BA$12)</formula>
    </cfRule>
  </conditionalFormatting>
  <conditionalFormatting sqref="AA28">
    <cfRule type="expression" dxfId="1169" priority="1178">
      <formula>AA29=$BA$17</formula>
    </cfRule>
    <cfRule type="expression" dxfId="1168" priority="1179">
      <formula>AA29=$BA$18</formula>
    </cfRule>
  </conditionalFormatting>
  <conditionalFormatting sqref="AA28">
    <cfRule type="expression" dxfId="1167" priority="1177">
      <formula>AND(OR(E29=7,E29=9),AA29=$BA$12)</formula>
    </cfRule>
  </conditionalFormatting>
  <conditionalFormatting sqref="AA32">
    <cfRule type="expression" dxfId="1166" priority="1175">
      <formula>AA33=$BA$17</formula>
    </cfRule>
    <cfRule type="expression" dxfId="1165" priority="1176">
      <formula>AA33=$BA$18</formula>
    </cfRule>
  </conditionalFormatting>
  <conditionalFormatting sqref="AA32">
    <cfRule type="expression" dxfId="1164" priority="1174">
      <formula>AND(OR(E33=7,E33=9),AA33=$BA$12)</formula>
    </cfRule>
  </conditionalFormatting>
  <conditionalFormatting sqref="AA36">
    <cfRule type="expression" dxfId="1163" priority="1172">
      <formula>AA37=$BA$17</formula>
    </cfRule>
    <cfRule type="expression" dxfId="1162" priority="1173">
      <formula>AA37=$BA$18</formula>
    </cfRule>
  </conditionalFormatting>
  <conditionalFormatting sqref="AA36">
    <cfRule type="expression" dxfId="1161" priority="1171">
      <formula>AND(OR(E37=7,E37=9),AA37=$BA$12)</formula>
    </cfRule>
  </conditionalFormatting>
  <conditionalFormatting sqref="AA41">
    <cfRule type="expression" dxfId="1160" priority="1169">
      <formula>AA42=$BA$17</formula>
    </cfRule>
    <cfRule type="expression" dxfId="1159" priority="1170">
      <formula>AA42=$BA$18</formula>
    </cfRule>
  </conditionalFormatting>
  <conditionalFormatting sqref="AA41">
    <cfRule type="expression" dxfId="1158" priority="1168">
      <formula>AND(OR(E42=7,E42=9),AA42=$BA$12)</formula>
    </cfRule>
  </conditionalFormatting>
  <conditionalFormatting sqref="AA45">
    <cfRule type="expression" dxfId="1157" priority="1166">
      <formula>AA46=$BA$17</formula>
    </cfRule>
    <cfRule type="expression" dxfId="1156" priority="1167">
      <formula>AA46=$BA$18</formula>
    </cfRule>
  </conditionalFormatting>
  <conditionalFormatting sqref="AA45">
    <cfRule type="expression" dxfId="1155" priority="1165">
      <formula>AND(OR(E46=7,E46=9),AA46=$BA$12)</formula>
    </cfRule>
  </conditionalFormatting>
  <conditionalFormatting sqref="AA49">
    <cfRule type="expression" dxfId="1154" priority="1163">
      <formula>AA50=$BA$17</formula>
    </cfRule>
    <cfRule type="expression" dxfId="1153" priority="1164">
      <formula>AA50=$BA$18</formula>
    </cfRule>
  </conditionalFormatting>
  <conditionalFormatting sqref="AA49">
    <cfRule type="expression" dxfId="1152" priority="1162">
      <formula>AND(OR(E50=7,E50=9),AA50=$BA$12)</formula>
    </cfRule>
  </conditionalFormatting>
  <conditionalFormatting sqref="AA53">
    <cfRule type="expression" dxfId="1151" priority="1160">
      <formula>AA54=$BA$17</formula>
    </cfRule>
    <cfRule type="expression" dxfId="1150" priority="1161">
      <formula>AA54=$BA$18</formula>
    </cfRule>
  </conditionalFormatting>
  <conditionalFormatting sqref="AA53">
    <cfRule type="expression" dxfId="1149" priority="1159">
      <formula>AND(OR(E54=7,E54=9),AA54=$BA$12)</formula>
    </cfRule>
  </conditionalFormatting>
  <conditionalFormatting sqref="AA57">
    <cfRule type="expression" dxfId="1148" priority="1157">
      <formula>AA58=$BA$17</formula>
    </cfRule>
    <cfRule type="expression" dxfId="1147" priority="1158">
      <formula>AA58=$BA$18</formula>
    </cfRule>
  </conditionalFormatting>
  <conditionalFormatting sqref="AA57">
    <cfRule type="expression" dxfId="1146" priority="1156">
      <formula>AND(OR(E58=7,E58=9),AA58=$BA$12)</formula>
    </cfRule>
  </conditionalFormatting>
  <conditionalFormatting sqref="AA17">
    <cfRule type="expression" dxfId="1145" priority="1154">
      <formula>AA17="土"</formula>
    </cfRule>
    <cfRule type="expression" dxfId="1144" priority="1155">
      <formula>AA17="日"</formula>
    </cfRule>
  </conditionalFormatting>
  <conditionalFormatting sqref="AA17">
    <cfRule type="expression" dxfId="1143" priority="1153">
      <formula>AND(OR(E17=7,E17=9),AA17=$BA$12)</formula>
    </cfRule>
  </conditionalFormatting>
  <conditionalFormatting sqref="AA21">
    <cfRule type="expression" dxfId="1142" priority="1151">
      <formula>AA21="土"</formula>
    </cfRule>
    <cfRule type="expression" dxfId="1141" priority="1152">
      <formula>AA21="日"</formula>
    </cfRule>
  </conditionalFormatting>
  <conditionalFormatting sqref="AA21">
    <cfRule type="expression" dxfId="1140" priority="1150">
      <formula>AND(OR(E21=7,E21=9),AA21=$BA$12)</formula>
    </cfRule>
  </conditionalFormatting>
  <conditionalFormatting sqref="AA25">
    <cfRule type="expression" dxfId="1139" priority="1148">
      <formula>AA25="土"</formula>
    </cfRule>
    <cfRule type="expression" dxfId="1138" priority="1149">
      <formula>AA25="日"</formula>
    </cfRule>
  </conditionalFormatting>
  <conditionalFormatting sqref="AA25">
    <cfRule type="expression" dxfId="1137" priority="1147">
      <formula>AND(OR(E25=7,E25=9),AA25=$BA$12)</formula>
    </cfRule>
  </conditionalFormatting>
  <conditionalFormatting sqref="AA29">
    <cfRule type="expression" dxfId="1136" priority="1145">
      <formula>AA29="土"</formula>
    </cfRule>
    <cfRule type="expression" dxfId="1135" priority="1146">
      <formula>AA29="日"</formula>
    </cfRule>
  </conditionalFormatting>
  <conditionalFormatting sqref="AA29">
    <cfRule type="expression" dxfId="1134" priority="1144">
      <formula>AND(OR(E29=7,E29=9),AA29=$BA$12)</formula>
    </cfRule>
  </conditionalFormatting>
  <conditionalFormatting sqref="AA33">
    <cfRule type="expression" dxfId="1133" priority="1142">
      <formula>AA33="土"</formula>
    </cfRule>
    <cfRule type="expression" dxfId="1132" priority="1143">
      <formula>AA33="日"</formula>
    </cfRule>
  </conditionalFormatting>
  <conditionalFormatting sqref="AA33">
    <cfRule type="expression" dxfId="1131" priority="1141">
      <formula>AND(OR(E33=7,E33=9),AA33=$BA$12)</formula>
    </cfRule>
  </conditionalFormatting>
  <conditionalFormatting sqref="AA37">
    <cfRule type="expression" dxfId="1130" priority="1139">
      <formula>AA37="土"</formula>
    </cfRule>
    <cfRule type="expression" dxfId="1129" priority="1140">
      <formula>AA37="日"</formula>
    </cfRule>
  </conditionalFormatting>
  <conditionalFormatting sqref="AA37">
    <cfRule type="expression" dxfId="1128" priority="1138">
      <formula>AND(OR(E37=7,E37=9),AA37=$BA$12)</formula>
    </cfRule>
  </conditionalFormatting>
  <conditionalFormatting sqref="AA42">
    <cfRule type="expression" dxfId="1127" priority="1136">
      <formula>AA42="土"</formula>
    </cfRule>
    <cfRule type="expression" dxfId="1126" priority="1137">
      <formula>AA42="日"</formula>
    </cfRule>
  </conditionalFormatting>
  <conditionalFormatting sqref="AA42">
    <cfRule type="expression" dxfId="1125" priority="1135">
      <formula>AND(OR(E42=7,E42=9),AA42=$BA$12)</formula>
    </cfRule>
  </conditionalFormatting>
  <conditionalFormatting sqref="AA46">
    <cfRule type="expression" dxfId="1124" priority="1133">
      <formula>AA46="土"</formula>
    </cfRule>
    <cfRule type="expression" dxfId="1123" priority="1134">
      <formula>AA46="日"</formula>
    </cfRule>
  </conditionalFormatting>
  <conditionalFormatting sqref="AA46">
    <cfRule type="expression" dxfId="1122" priority="1132">
      <formula>AND(OR(E46=7,E46=9),AA46=$BA$12)</formula>
    </cfRule>
  </conditionalFormatting>
  <conditionalFormatting sqref="AA50">
    <cfRule type="expression" dxfId="1121" priority="1130">
      <formula>AA50="土"</formula>
    </cfRule>
    <cfRule type="expression" dxfId="1120" priority="1131">
      <formula>AA50="日"</formula>
    </cfRule>
  </conditionalFormatting>
  <conditionalFormatting sqref="AA50">
    <cfRule type="expression" dxfId="1119" priority="1129">
      <formula>AND(OR(E50=7,E50=9),AA50=$BA$12)</formula>
    </cfRule>
  </conditionalFormatting>
  <conditionalFormatting sqref="AA54">
    <cfRule type="expression" dxfId="1118" priority="1127">
      <formula>AA54="土"</formula>
    </cfRule>
    <cfRule type="expression" dxfId="1117" priority="1128">
      <formula>AA54="日"</formula>
    </cfRule>
  </conditionalFormatting>
  <conditionalFormatting sqref="AA54">
    <cfRule type="expression" dxfId="1116" priority="1126">
      <formula>AND(OR(E54=7,E54=9),AA54=$BA$12)</formula>
    </cfRule>
  </conditionalFormatting>
  <conditionalFormatting sqref="AA58">
    <cfRule type="expression" dxfId="1115" priority="1124">
      <formula>AA58="土"</formula>
    </cfRule>
    <cfRule type="expression" dxfId="1114" priority="1125">
      <formula>AA58="日"</formula>
    </cfRule>
  </conditionalFormatting>
  <conditionalFormatting sqref="AA58">
    <cfRule type="expression" dxfId="1113" priority="1123">
      <formula>AND(OR(E58=7,E58=9),AA58=$BA$12)</formula>
    </cfRule>
  </conditionalFormatting>
  <conditionalFormatting sqref="AB16">
    <cfRule type="expression" dxfId="1112" priority="1121">
      <formula>AB17=$BA$17</formula>
    </cfRule>
    <cfRule type="expression" dxfId="1111" priority="1122">
      <formula>AB17=$BA$18</formula>
    </cfRule>
  </conditionalFormatting>
  <conditionalFormatting sqref="AB16">
    <cfRule type="expression" dxfId="1110" priority="1120">
      <formula>AND(OR(E17=7,E17=9),AB17=$BA$12)</formula>
    </cfRule>
  </conditionalFormatting>
  <conditionalFormatting sqref="AB20">
    <cfRule type="expression" dxfId="1109" priority="1118">
      <formula>AB21=$BA$17</formula>
    </cfRule>
    <cfRule type="expression" dxfId="1108" priority="1119">
      <formula>AB21=$BA$18</formula>
    </cfRule>
  </conditionalFormatting>
  <conditionalFormatting sqref="AB20">
    <cfRule type="expression" dxfId="1107" priority="1117">
      <formula>AND(OR(E21=7,E21=9),AB21=$BA$12)</formula>
    </cfRule>
  </conditionalFormatting>
  <conditionalFormatting sqref="AB24">
    <cfRule type="expression" dxfId="1106" priority="1115">
      <formula>AB25=$BA$17</formula>
    </cfRule>
    <cfRule type="expression" dxfId="1105" priority="1116">
      <formula>AB25=$BA$18</formula>
    </cfRule>
  </conditionalFormatting>
  <conditionalFormatting sqref="AB24">
    <cfRule type="expression" dxfId="1104" priority="1114">
      <formula>AND(OR(E25=7,E25=9),AB25=$BA$12)</formula>
    </cfRule>
  </conditionalFormatting>
  <conditionalFormatting sqref="AB28">
    <cfRule type="expression" dxfId="1103" priority="1112">
      <formula>AB29=$BA$17</formula>
    </cfRule>
    <cfRule type="expression" dxfId="1102" priority="1113">
      <formula>AB29=$BA$18</formula>
    </cfRule>
  </conditionalFormatting>
  <conditionalFormatting sqref="AB28">
    <cfRule type="expression" dxfId="1101" priority="1111">
      <formula>AND(OR(E29=7,E29=9),AB29=$BA$12)</formula>
    </cfRule>
  </conditionalFormatting>
  <conditionalFormatting sqref="AB32">
    <cfRule type="expression" dxfId="1100" priority="1109">
      <formula>AB33=$BA$17</formula>
    </cfRule>
    <cfRule type="expression" dxfId="1099" priority="1110">
      <formula>AB33=$BA$18</formula>
    </cfRule>
  </conditionalFormatting>
  <conditionalFormatting sqref="AB32">
    <cfRule type="expression" dxfId="1098" priority="1108">
      <formula>AND(OR(E33=7,E33=9),AB33=$BA$12)</formula>
    </cfRule>
  </conditionalFormatting>
  <conditionalFormatting sqref="AB36">
    <cfRule type="expression" dxfId="1097" priority="1106">
      <formula>AB37=$BA$17</formula>
    </cfRule>
    <cfRule type="expression" dxfId="1096" priority="1107">
      <formula>AB37=$BA$18</formula>
    </cfRule>
  </conditionalFormatting>
  <conditionalFormatting sqref="AB36">
    <cfRule type="expression" dxfId="1095" priority="1105">
      <formula>AND(OR(E37=7,E37=9),AB37=$BA$12)</formula>
    </cfRule>
  </conditionalFormatting>
  <conditionalFormatting sqref="AB41">
    <cfRule type="expression" dxfId="1094" priority="1103">
      <formula>AB42=$BA$17</formula>
    </cfRule>
    <cfRule type="expression" dxfId="1093" priority="1104">
      <formula>AB42=$BA$18</formula>
    </cfRule>
  </conditionalFormatting>
  <conditionalFormatting sqref="AB41">
    <cfRule type="expression" dxfId="1092" priority="1102">
      <formula>AND(OR(E42=7,E42=9),AB42=$BA$12)</formula>
    </cfRule>
  </conditionalFormatting>
  <conditionalFormatting sqref="AB45">
    <cfRule type="expression" dxfId="1091" priority="1100">
      <formula>AB46=$BA$17</formula>
    </cfRule>
    <cfRule type="expression" dxfId="1090" priority="1101">
      <formula>AB46=$BA$18</formula>
    </cfRule>
  </conditionalFormatting>
  <conditionalFormatting sqref="AB45">
    <cfRule type="expression" dxfId="1089" priority="1099">
      <formula>AND(OR(E46=7,E46=9),AB46=$BA$12)</formula>
    </cfRule>
  </conditionalFormatting>
  <conditionalFormatting sqref="AB49">
    <cfRule type="expression" dxfId="1088" priority="1097">
      <formula>AB50=$BA$17</formula>
    </cfRule>
    <cfRule type="expression" dxfId="1087" priority="1098">
      <formula>AB50=$BA$18</formula>
    </cfRule>
  </conditionalFormatting>
  <conditionalFormatting sqref="AB49">
    <cfRule type="expression" dxfId="1086" priority="1096">
      <formula>AND(OR(E50=7,E50=9),AB50=$BA$12)</formula>
    </cfRule>
  </conditionalFormatting>
  <conditionalFormatting sqref="AB53">
    <cfRule type="expression" dxfId="1085" priority="1094">
      <formula>AB54=$BA$17</formula>
    </cfRule>
    <cfRule type="expression" dxfId="1084" priority="1095">
      <formula>AB54=$BA$18</formula>
    </cfRule>
  </conditionalFormatting>
  <conditionalFormatting sqref="AB53">
    <cfRule type="expression" dxfId="1083" priority="1093">
      <formula>AND(OR(E54=7,E54=9),AB54=$BA$12)</formula>
    </cfRule>
  </conditionalFormatting>
  <conditionalFormatting sqref="AB57">
    <cfRule type="expression" dxfId="1082" priority="1091">
      <formula>AB58=$BA$17</formula>
    </cfRule>
    <cfRule type="expression" dxfId="1081" priority="1092">
      <formula>AB58=$BA$18</formula>
    </cfRule>
  </conditionalFormatting>
  <conditionalFormatting sqref="AB57">
    <cfRule type="expression" dxfId="1080" priority="1090">
      <formula>AND(OR(E58=7,E58=9),AB58=$BA$12)</formula>
    </cfRule>
  </conditionalFormatting>
  <conditionalFormatting sqref="AB17">
    <cfRule type="expression" dxfId="1079" priority="1088">
      <formula>AB17="土"</formula>
    </cfRule>
    <cfRule type="expression" dxfId="1078" priority="1089">
      <formula>AB17="日"</formula>
    </cfRule>
  </conditionalFormatting>
  <conditionalFormatting sqref="AB17">
    <cfRule type="expression" dxfId="1077" priority="1087">
      <formula>AND(OR(E17=7,E17=9),AB17=$BA$12)</formula>
    </cfRule>
  </conditionalFormatting>
  <conditionalFormatting sqref="AB21">
    <cfRule type="expression" dxfId="1076" priority="1085">
      <formula>AB21="土"</formula>
    </cfRule>
    <cfRule type="expression" dxfId="1075" priority="1086">
      <formula>AB21="日"</formula>
    </cfRule>
  </conditionalFormatting>
  <conditionalFormatting sqref="AB21">
    <cfRule type="expression" dxfId="1074" priority="1084">
      <formula>AND(OR(E21=7,E21=9),AB21=$BA$12)</formula>
    </cfRule>
  </conditionalFormatting>
  <conditionalFormatting sqref="AB25">
    <cfRule type="expression" dxfId="1073" priority="1082">
      <formula>AB25="土"</formula>
    </cfRule>
    <cfRule type="expression" dxfId="1072" priority="1083">
      <formula>AB25="日"</formula>
    </cfRule>
  </conditionalFormatting>
  <conditionalFormatting sqref="AB25">
    <cfRule type="expression" dxfId="1071" priority="1081">
      <formula>AND(OR(E25=7,E25=9),AB25=$BA$12)</formula>
    </cfRule>
  </conditionalFormatting>
  <conditionalFormatting sqref="AB29">
    <cfRule type="expression" dxfId="1070" priority="1079">
      <formula>AB29="土"</formula>
    </cfRule>
    <cfRule type="expression" dxfId="1069" priority="1080">
      <formula>AB29="日"</formula>
    </cfRule>
  </conditionalFormatting>
  <conditionalFormatting sqref="AB29">
    <cfRule type="expression" dxfId="1068" priority="1078">
      <formula>AND(OR(E29=7,E29=9),AB29=$BA$12)</formula>
    </cfRule>
  </conditionalFormatting>
  <conditionalFormatting sqref="AB33">
    <cfRule type="expression" dxfId="1067" priority="1076">
      <formula>AB33="土"</formula>
    </cfRule>
    <cfRule type="expression" dxfId="1066" priority="1077">
      <formula>AB33="日"</formula>
    </cfRule>
  </conditionalFormatting>
  <conditionalFormatting sqref="AB33">
    <cfRule type="expression" dxfId="1065" priority="1075">
      <formula>AND(OR(E33=7,E33=9),AB33=$BA$12)</formula>
    </cfRule>
  </conditionalFormatting>
  <conditionalFormatting sqref="AB37">
    <cfRule type="expression" dxfId="1064" priority="1073">
      <formula>AB37="土"</formula>
    </cfRule>
    <cfRule type="expression" dxfId="1063" priority="1074">
      <formula>AB37="日"</formula>
    </cfRule>
  </conditionalFormatting>
  <conditionalFormatting sqref="AB37">
    <cfRule type="expression" dxfId="1062" priority="1072">
      <formula>AND(OR(E37=7,E37=9),AB37=$BA$12)</formula>
    </cfRule>
  </conditionalFormatting>
  <conditionalFormatting sqref="AB42">
    <cfRule type="expression" dxfId="1061" priority="1070">
      <formula>AB42="土"</formula>
    </cfRule>
    <cfRule type="expression" dxfId="1060" priority="1071">
      <formula>AB42="日"</formula>
    </cfRule>
  </conditionalFormatting>
  <conditionalFormatting sqref="AB42">
    <cfRule type="expression" dxfId="1059" priority="1069">
      <formula>AND(OR(E42=7,E42=9),AB42=$BA$12)</formula>
    </cfRule>
  </conditionalFormatting>
  <conditionalFormatting sqref="AB46">
    <cfRule type="expression" dxfId="1058" priority="1067">
      <formula>AB46="土"</formula>
    </cfRule>
    <cfRule type="expression" dxfId="1057" priority="1068">
      <formula>AB46="日"</formula>
    </cfRule>
  </conditionalFormatting>
  <conditionalFormatting sqref="AB46">
    <cfRule type="expression" dxfId="1056" priority="1066">
      <formula>AND(OR(E46=7,E46=9),AB46=$BA$12)</formula>
    </cfRule>
  </conditionalFormatting>
  <conditionalFormatting sqref="AB50">
    <cfRule type="expression" dxfId="1055" priority="1064">
      <formula>AB50="土"</formula>
    </cfRule>
    <cfRule type="expression" dxfId="1054" priority="1065">
      <formula>AB50="日"</formula>
    </cfRule>
  </conditionalFormatting>
  <conditionalFormatting sqref="AB50">
    <cfRule type="expression" dxfId="1053" priority="1063">
      <formula>AND(OR(E50=7,E50=9),AB50=$BA$12)</formula>
    </cfRule>
  </conditionalFormatting>
  <conditionalFormatting sqref="AB54">
    <cfRule type="expression" dxfId="1052" priority="1061">
      <formula>AB54="土"</formula>
    </cfRule>
    <cfRule type="expression" dxfId="1051" priority="1062">
      <formula>AB54="日"</formula>
    </cfRule>
  </conditionalFormatting>
  <conditionalFormatting sqref="AB54">
    <cfRule type="expression" dxfId="1050" priority="1060">
      <formula>AND(OR(E54=7,E54=9),AB54=$BA$12)</formula>
    </cfRule>
  </conditionalFormatting>
  <conditionalFormatting sqref="AB58">
    <cfRule type="expression" dxfId="1049" priority="1058">
      <formula>AB58="土"</formula>
    </cfRule>
    <cfRule type="expression" dxfId="1048" priority="1059">
      <formula>AB58="日"</formula>
    </cfRule>
  </conditionalFormatting>
  <conditionalFormatting sqref="AB58">
    <cfRule type="expression" dxfId="1047" priority="1057">
      <formula>AND(OR(E58=7,E58=9),AB58=$BA$12)</formula>
    </cfRule>
  </conditionalFormatting>
  <conditionalFormatting sqref="AC16">
    <cfRule type="expression" dxfId="1046" priority="1055">
      <formula>AC17=$BA$17</formula>
    </cfRule>
    <cfRule type="expression" dxfId="1045" priority="1056">
      <formula>AC17=$BA$18</formula>
    </cfRule>
  </conditionalFormatting>
  <conditionalFormatting sqref="AC16">
    <cfRule type="expression" dxfId="1044" priority="1053">
      <formula>AND(E17=3,$BA$2=2021,2024,2025,2026,2028,2029,2030)</formula>
    </cfRule>
    <cfRule type="expression" dxfId="1043" priority="1054">
      <formula>AND(OR(E17=7,E17=9),AC17=$BA$12)</formula>
    </cfRule>
  </conditionalFormatting>
  <conditionalFormatting sqref="AC20">
    <cfRule type="expression" dxfId="1042" priority="1051">
      <formula>AC21=$BA$17</formula>
    </cfRule>
    <cfRule type="expression" dxfId="1041" priority="1052">
      <formula>AC21=$BA$18</formula>
    </cfRule>
  </conditionalFormatting>
  <conditionalFormatting sqref="AC20">
    <cfRule type="expression" dxfId="1040" priority="1049">
      <formula>AND(E21=3,$BA$2=2021,2024,2025,2026,2028,2029,2030)</formula>
    </cfRule>
    <cfRule type="expression" dxfId="1039" priority="1050">
      <formula>AND(OR(E21=7,E21=9),AC21=$BA$12)</formula>
    </cfRule>
  </conditionalFormatting>
  <conditionalFormatting sqref="AC24">
    <cfRule type="expression" dxfId="1038" priority="1047">
      <formula>AC25=$BA$17</formula>
    </cfRule>
    <cfRule type="expression" dxfId="1037" priority="1048">
      <formula>AC25=$BA$18</formula>
    </cfRule>
  </conditionalFormatting>
  <conditionalFormatting sqref="AC24">
    <cfRule type="expression" dxfId="1036" priority="1045">
      <formula>AND(E25=3,$BA$2=2021,2024,2025,2026,2028,2029,2030)</formula>
    </cfRule>
    <cfRule type="expression" dxfId="1035" priority="1046">
      <formula>AND(OR(E25=7,E25=9),AC25=$BA$12)</formula>
    </cfRule>
  </conditionalFormatting>
  <conditionalFormatting sqref="AC28">
    <cfRule type="expression" dxfId="1034" priority="1043">
      <formula>AC29=$BA$17</formula>
    </cfRule>
    <cfRule type="expression" dxfId="1033" priority="1044">
      <formula>AC29=$BA$18</formula>
    </cfRule>
  </conditionalFormatting>
  <conditionalFormatting sqref="AC28">
    <cfRule type="expression" dxfId="1032" priority="1041">
      <formula>AND(E29=3,$BA$2=2021,2024,2025,2026,2028,2029,2030)</formula>
    </cfRule>
    <cfRule type="expression" dxfId="1031" priority="1042">
      <formula>AND(OR(E29=7,E29=9),AC29=$BA$12)</formula>
    </cfRule>
  </conditionalFormatting>
  <conditionalFormatting sqref="AC32">
    <cfRule type="expression" dxfId="1030" priority="1039">
      <formula>AC33=$BA$17</formula>
    </cfRule>
    <cfRule type="expression" dxfId="1029" priority="1040">
      <formula>AC33=$BA$18</formula>
    </cfRule>
  </conditionalFormatting>
  <conditionalFormatting sqref="AC32">
    <cfRule type="expression" dxfId="1028" priority="1037">
      <formula>AND(E33=3,$BA$2=2021,2024,2025,2026,2028,2029,2030)</formula>
    </cfRule>
    <cfRule type="expression" dxfId="1027" priority="1038">
      <formula>AND(OR(E33=7,E33=9),AC33=$BA$12)</formula>
    </cfRule>
  </conditionalFormatting>
  <conditionalFormatting sqref="AC36">
    <cfRule type="expression" dxfId="1026" priority="1035">
      <formula>AC37=$BA$17</formula>
    </cfRule>
    <cfRule type="expression" dxfId="1025" priority="1036">
      <formula>AC37=$BA$18</formula>
    </cfRule>
  </conditionalFormatting>
  <conditionalFormatting sqref="AC36">
    <cfRule type="expression" dxfId="1024" priority="1033">
      <formula>AND(E37=3,$BA$2=2021,2024,2025,2026,2028,2029,2030)</formula>
    </cfRule>
    <cfRule type="expression" dxfId="1023" priority="1034">
      <formula>AND(OR(E37=7,E37=9),AC37=$BA$12)</formula>
    </cfRule>
  </conditionalFormatting>
  <conditionalFormatting sqref="AC41">
    <cfRule type="expression" dxfId="1022" priority="1031">
      <formula>AC42=$BA$17</formula>
    </cfRule>
    <cfRule type="expression" dxfId="1021" priority="1032">
      <formula>AC42=$BA$18</formula>
    </cfRule>
  </conditionalFormatting>
  <conditionalFormatting sqref="AC41">
    <cfRule type="expression" dxfId="1020" priority="1029">
      <formula>AND(E42=3,$BA$2=2021,2024,2025,2026,2028,2029,2030)</formula>
    </cfRule>
    <cfRule type="expression" dxfId="1019" priority="1030">
      <formula>AND(OR(E42=7,E42=9),AC42=$BA$12)</formula>
    </cfRule>
  </conditionalFormatting>
  <conditionalFormatting sqref="AC45">
    <cfRule type="expression" dxfId="1018" priority="1027">
      <formula>AC46=$BA$17</formula>
    </cfRule>
    <cfRule type="expression" dxfId="1017" priority="1028">
      <formula>AC46=$BA$18</formula>
    </cfRule>
  </conditionalFormatting>
  <conditionalFormatting sqref="AC45">
    <cfRule type="expression" dxfId="1016" priority="1025">
      <formula>AND(E46=3,$BA$2=2021,2024,2025,2026,2028,2029,2030)</formula>
    </cfRule>
    <cfRule type="expression" dxfId="1015" priority="1026">
      <formula>AND(OR(E46=7,E46=9),AC46=$BA$12)</formula>
    </cfRule>
  </conditionalFormatting>
  <conditionalFormatting sqref="AC49">
    <cfRule type="expression" dxfId="1014" priority="1023">
      <formula>AC50=$BA$17</formula>
    </cfRule>
    <cfRule type="expression" dxfId="1013" priority="1024">
      <formula>AC50=$BA$18</formula>
    </cfRule>
  </conditionalFormatting>
  <conditionalFormatting sqref="AC49">
    <cfRule type="expression" dxfId="1012" priority="1021">
      <formula>AND(E50=3,$BA$2=2021,2024,2025,2026,2028,2029,2030)</formula>
    </cfRule>
    <cfRule type="expression" dxfId="1011" priority="1022">
      <formula>AND(OR(E50=7,E50=9),AC50=$BA$12)</formula>
    </cfRule>
  </conditionalFormatting>
  <conditionalFormatting sqref="AC53">
    <cfRule type="expression" dxfId="1010" priority="1019">
      <formula>AC54=$BA$17</formula>
    </cfRule>
    <cfRule type="expression" dxfId="1009" priority="1020">
      <formula>AC54=$BA$18</formula>
    </cfRule>
  </conditionalFormatting>
  <conditionalFormatting sqref="AC53">
    <cfRule type="expression" dxfId="1008" priority="1017">
      <formula>AND(E54=3,$BA$2=2021,2024,2025,2026,2028,2029,2030)</formula>
    </cfRule>
    <cfRule type="expression" dxfId="1007" priority="1018">
      <formula>AND(OR(E54=7,E54=9),AC54=$BA$12)</formula>
    </cfRule>
  </conditionalFormatting>
  <conditionalFormatting sqref="AC57">
    <cfRule type="expression" dxfId="1006" priority="1015">
      <formula>AC58=$BA$17</formula>
    </cfRule>
    <cfRule type="expression" dxfId="1005" priority="1016">
      <formula>AC58=$BA$18</formula>
    </cfRule>
  </conditionalFormatting>
  <conditionalFormatting sqref="AC57">
    <cfRule type="expression" dxfId="1004" priority="1013">
      <formula>AND(E58=3,$BA$2=2021,2024,2025,2026,2028,2029,2030)</formula>
    </cfRule>
    <cfRule type="expression" dxfId="1003" priority="1014">
      <formula>AND(OR(E58=7,E58=9),AC58=$BA$12)</formula>
    </cfRule>
  </conditionalFormatting>
  <conditionalFormatting sqref="AC17">
    <cfRule type="expression" dxfId="1002" priority="1011">
      <formula>AC17="土"</formula>
    </cfRule>
    <cfRule type="expression" dxfId="1001" priority="1012">
      <formula>AC17="日"</formula>
    </cfRule>
  </conditionalFormatting>
  <conditionalFormatting sqref="AC17">
    <cfRule type="expression" dxfId="1000" priority="1009">
      <formula>AND(D+$BA$2=2021,2024,2025,2026,2028,2029,2030)</formula>
    </cfRule>
    <cfRule type="expression" dxfId="999" priority="1010">
      <formula>AND(OR(E17=7,E17=9),AC17=$BA$12)</formula>
    </cfRule>
  </conditionalFormatting>
  <conditionalFormatting sqref="AC25">
    <cfRule type="expression" dxfId="998" priority="1007">
      <formula>AC25="土"</formula>
    </cfRule>
    <cfRule type="expression" dxfId="997" priority="1008">
      <formula>AC25="日"</formula>
    </cfRule>
  </conditionalFormatting>
  <conditionalFormatting sqref="AC25">
    <cfRule type="expression" dxfId="996" priority="1005">
      <formula>AND(D+$BA$2=2021,2024,2025,2026,2028,2029,2030)</formula>
    </cfRule>
    <cfRule type="expression" dxfId="995" priority="1006">
      <formula>AND(OR(E25=7,E25=9),AC25=$BA$12)</formula>
    </cfRule>
  </conditionalFormatting>
  <conditionalFormatting sqref="AC29">
    <cfRule type="expression" dxfId="994" priority="1003">
      <formula>AC29="土"</formula>
    </cfRule>
    <cfRule type="expression" dxfId="993" priority="1004">
      <formula>AC29="日"</formula>
    </cfRule>
  </conditionalFormatting>
  <conditionalFormatting sqref="AC29">
    <cfRule type="expression" dxfId="992" priority="1001">
      <formula>AND(D+$BA$2=2021,2024,2025,2026,2028,2029,2030)</formula>
    </cfRule>
    <cfRule type="expression" dxfId="991" priority="1002">
      <formula>AND(OR(E29=7,E29=9),AC29=$BA$12)</formula>
    </cfRule>
  </conditionalFormatting>
  <conditionalFormatting sqref="AC33">
    <cfRule type="expression" dxfId="990" priority="999">
      <formula>AC33="土"</formula>
    </cfRule>
    <cfRule type="expression" dxfId="989" priority="1000">
      <formula>AC33="日"</formula>
    </cfRule>
  </conditionalFormatting>
  <conditionalFormatting sqref="AC33">
    <cfRule type="expression" dxfId="988" priority="997">
      <formula>AND(D+$BA$2=2021,2024,2025,2026,2028,2029,2030)</formula>
    </cfRule>
    <cfRule type="expression" dxfId="987" priority="998">
      <formula>AND(OR(E33=7,E33=9),AC33=$BA$12)</formula>
    </cfRule>
  </conditionalFormatting>
  <conditionalFormatting sqref="AC37">
    <cfRule type="expression" dxfId="986" priority="995">
      <formula>AC37="土"</formula>
    </cfRule>
    <cfRule type="expression" dxfId="985" priority="996">
      <formula>AC37="日"</formula>
    </cfRule>
  </conditionalFormatting>
  <conditionalFormatting sqref="AC37">
    <cfRule type="expression" dxfId="984" priority="993">
      <formula>AND(D+$BA$2=2021,2024,2025,2026,2028,2029,2030)</formula>
    </cfRule>
    <cfRule type="expression" dxfId="983" priority="994">
      <formula>AND(OR(E37=7,E37=9),AC37=$BA$12)</formula>
    </cfRule>
  </conditionalFormatting>
  <conditionalFormatting sqref="AC42">
    <cfRule type="expression" dxfId="982" priority="991">
      <formula>AC42="土"</formula>
    </cfRule>
    <cfRule type="expression" dxfId="981" priority="992">
      <formula>AC42="日"</formula>
    </cfRule>
  </conditionalFormatting>
  <conditionalFormatting sqref="AC42">
    <cfRule type="expression" dxfId="980" priority="989">
      <formula>AND(D+$BA$2=2021,2024,2025,2026,2028,2029,2030)</formula>
    </cfRule>
    <cfRule type="expression" dxfId="979" priority="990">
      <formula>AND(OR(E42=7,E42=9),AC42=$BA$12)</formula>
    </cfRule>
  </conditionalFormatting>
  <conditionalFormatting sqref="AC46">
    <cfRule type="expression" dxfId="978" priority="987">
      <formula>AC46="土"</formula>
    </cfRule>
    <cfRule type="expression" dxfId="977" priority="988">
      <formula>AC46="日"</formula>
    </cfRule>
  </conditionalFormatting>
  <conditionalFormatting sqref="AC46">
    <cfRule type="expression" dxfId="976" priority="985">
      <formula>AND(D+$BA$2=2021,2024,2025,2026,2028,2029,2030)</formula>
    </cfRule>
    <cfRule type="expression" dxfId="975" priority="986">
      <formula>AND(OR(E46=7,E46=9),AC46=$BA$12)</formula>
    </cfRule>
  </conditionalFormatting>
  <conditionalFormatting sqref="AC50">
    <cfRule type="expression" dxfId="974" priority="983">
      <formula>AC50="土"</formula>
    </cfRule>
    <cfRule type="expression" dxfId="973" priority="984">
      <formula>AC50="日"</formula>
    </cfRule>
  </conditionalFormatting>
  <conditionalFormatting sqref="AC50">
    <cfRule type="expression" dxfId="972" priority="981">
      <formula>AND(D+$BA$2=2021,2024,2025,2026,2028,2029,2030)</formula>
    </cfRule>
    <cfRule type="expression" dxfId="971" priority="982">
      <formula>AND(OR(E50=7,E50=9),AC50=$BA$12)</formula>
    </cfRule>
  </conditionalFormatting>
  <conditionalFormatting sqref="AC54">
    <cfRule type="expression" dxfId="970" priority="979">
      <formula>AC54="土"</formula>
    </cfRule>
    <cfRule type="expression" dxfId="969" priority="980">
      <formula>AC54="日"</formula>
    </cfRule>
  </conditionalFormatting>
  <conditionalFormatting sqref="AC54">
    <cfRule type="expression" dxfId="968" priority="977">
      <formula>AND(D+$BA$2=2021,2024,2025,2026,2028,2029,2030)</formula>
    </cfRule>
    <cfRule type="expression" dxfId="967" priority="978">
      <formula>AND(OR(E54=7,E54=9),AC54=$BA$12)</formula>
    </cfRule>
  </conditionalFormatting>
  <conditionalFormatting sqref="AC58">
    <cfRule type="expression" dxfId="966" priority="975">
      <formula>AC58="土"</formula>
    </cfRule>
    <cfRule type="expression" dxfId="965" priority="976">
      <formula>AC58="日"</formula>
    </cfRule>
  </conditionalFormatting>
  <conditionalFormatting sqref="AC58">
    <cfRule type="expression" dxfId="964" priority="973">
      <formula>AND(D+$BA$2=2021,2024,2025,2026,2028,2029,2030)</formula>
    </cfRule>
    <cfRule type="expression" dxfId="963" priority="974">
      <formula>AND(OR(E58=7,E58=9),AC58=$BA$12)</formula>
    </cfRule>
  </conditionalFormatting>
  <conditionalFormatting sqref="AC21">
    <cfRule type="expression" dxfId="962" priority="971">
      <formula>AC21="土"</formula>
    </cfRule>
    <cfRule type="expression" dxfId="961" priority="972">
      <formula>AC21="日"</formula>
    </cfRule>
  </conditionalFormatting>
  <conditionalFormatting sqref="AC21">
    <cfRule type="expression" dxfId="960" priority="969">
      <formula>AND(E21=3,+$BA$2=2021,2024,2025,2026,2028,2029,2030)</formula>
    </cfRule>
    <cfRule type="expression" dxfId="959" priority="970">
      <formula>AND(OR(E21=7,E21=9),AC21=$BA$12)</formula>
    </cfRule>
  </conditionalFormatting>
  <conditionalFormatting sqref="AD16">
    <cfRule type="expression" dxfId="958" priority="967">
      <formula>AD17=$BA$17</formula>
    </cfRule>
    <cfRule type="expression" dxfId="957" priority="968">
      <formula>AD17=$BA$18</formula>
    </cfRule>
  </conditionalFormatting>
  <conditionalFormatting sqref="AD16">
    <cfRule type="expression" dxfId="956" priority="965">
      <formula>AND(E17=3,+$BA$2=2022,2023,2027,2031)</formula>
    </cfRule>
    <cfRule type="expression" dxfId="955" priority="966">
      <formula>AND(OR(E17=7,E17=9),AD17=$BA$12)</formula>
    </cfRule>
  </conditionalFormatting>
  <conditionalFormatting sqref="AD20">
    <cfRule type="expression" dxfId="954" priority="963">
      <formula>AD21=$BA$17</formula>
    </cfRule>
    <cfRule type="expression" dxfId="953" priority="964">
      <formula>AD21=$BA$18</formula>
    </cfRule>
  </conditionalFormatting>
  <conditionalFormatting sqref="AD20">
    <cfRule type="expression" dxfId="952" priority="961">
      <formula>AND(E21=3,+$BA$2=2022,2023,2027,2031)</formula>
    </cfRule>
    <cfRule type="expression" dxfId="951" priority="962">
      <formula>AND(OR(E21=7,E21=9),AD21=$BA$12)</formula>
    </cfRule>
  </conditionalFormatting>
  <conditionalFormatting sqref="AD24">
    <cfRule type="expression" dxfId="950" priority="959">
      <formula>AD25=$BA$17</formula>
    </cfRule>
    <cfRule type="expression" dxfId="949" priority="960">
      <formula>AD25=$BA$18</formula>
    </cfRule>
  </conditionalFormatting>
  <conditionalFormatting sqref="AD24">
    <cfRule type="expression" dxfId="948" priority="957">
      <formula>AND(E25=3,+$BA$2=2022,2023,2027,2031)</formula>
    </cfRule>
    <cfRule type="expression" dxfId="947" priority="958">
      <formula>AND(OR(E25=7,E25=9),AD25=$BA$12)</formula>
    </cfRule>
  </conditionalFormatting>
  <conditionalFormatting sqref="AD28">
    <cfRule type="expression" dxfId="946" priority="955">
      <formula>AD29=$BA$17</formula>
    </cfRule>
    <cfRule type="expression" dxfId="945" priority="956">
      <formula>AD29=$BA$18</formula>
    </cfRule>
  </conditionalFormatting>
  <conditionalFormatting sqref="AD28">
    <cfRule type="expression" dxfId="944" priority="953">
      <formula>AND(E29=3,+$BA$2=2022,2023,2027,2031)</formula>
    </cfRule>
    <cfRule type="expression" dxfId="943" priority="954">
      <formula>AND(OR(E29=7,E29=9),AD29=$BA$12)</formula>
    </cfRule>
  </conditionalFormatting>
  <conditionalFormatting sqref="AD32">
    <cfRule type="expression" dxfId="942" priority="951">
      <formula>AD33=$BA$17</formula>
    </cfRule>
    <cfRule type="expression" dxfId="941" priority="952">
      <formula>AD33=$BA$18</formula>
    </cfRule>
  </conditionalFormatting>
  <conditionalFormatting sqref="AD32">
    <cfRule type="expression" dxfId="940" priority="949">
      <formula>AND(E33=3,+$BA$2=2022,2023,2027,2031)</formula>
    </cfRule>
    <cfRule type="expression" dxfId="939" priority="950">
      <formula>AND(OR(E33=7,E33=9),AD33=$BA$12)</formula>
    </cfRule>
  </conditionalFormatting>
  <conditionalFormatting sqref="AD36">
    <cfRule type="expression" dxfId="938" priority="947">
      <formula>AD37=$BA$17</formula>
    </cfRule>
    <cfRule type="expression" dxfId="937" priority="948">
      <formula>AD37=$BA$18</formula>
    </cfRule>
  </conditionalFormatting>
  <conditionalFormatting sqref="AD36">
    <cfRule type="expression" dxfId="936" priority="945">
      <formula>AND(E37=3,+$BA$2=2022,2023,2027,2031)</formula>
    </cfRule>
    <cfRule type="expression" dxfId="935" priority="946">
      <formula>AND(OR(E37=7,E37=9),AD37=$BA$12)</formula>
    </cfRule>
  </conditionalFormatting>
  <conditionalFormatting sqref="AD41">
    <cfRule type="expression" dxfId="934" priority="943">
      <formula>AD42=$BA$17</formula>
    </cfRule>
    <cfRule type="expression" dxfId="933" priority="944">
      <formula>AD42=$BA$18</formula>
    </cfRule>
  </conditionalFormatting>
  <conditionalFormatting sqref="AD41">
    <cfRule type="expression" dxfId="932" priority="941">
      <formula>AND(E42=3,+$BA$2=2022,2023,2027,2031)</formula>
    </cfRule>
    <cfRule type="expression" dxfId="931" priority="942">
      <formula>AND(OR(E42=7,E42=9),AD42=$BA$12)</formula>
    </cfRule>
  </conditionalFormatting>
  <conditionalFormatting sqref="AD45">
    <cfRule type="expression" dxfId="930" priority="939">
      <formula>AD46=$BA$17</formula>
    </cfRule>
    <cfRule type="expression" dxfId="929" priority="940">
      <formula>AD46=$BA$18</formula>
    </cfRule>
  </conditionalFormatting>
  <conditionalFormatting sqref="AD45">
    <cfRule type="expression" dxfId="928" priority="937">
      <formula>AND(E46=3,+$BA$2=2022,2023,2027,2031)</formula>
    </cfRule>
    <cfRule type="expression" dxfId="927" priority="938">
      <formula>AND(OR(E46=7,E46=9),AD46=$BA$12)</formula>
    </cfRule>
  </conditionalFormatting>
  <conditionalFormatting sqref="AD49">
    <cfRule type="expression" dxfId="926" priority="935">
      <formula>AD50=$BA$17</formula>
    </cfRule>
    <cfRule type="expression" dxfId="925" priority="936">
      <formula>AD50=$BA$18</formula>
    </cfRule>
  </conditionalFormatting>
  <conditionalFormatting sqref="AD49">
    <cfRule type="expression" dxfId="924" priority="933">
      <formula>AND(E50=3,+$BA$2=2022,2023,2027,2031)</formula>
    </cfRule>
    <cfRule type="expression" dxfId="923" priority="934">
      <formula>AND(OR(E50=7,E50=9),AD50=$BA$12)</formula>
    </cfRule>
  </conditionalFormatting>
  <conditionalFormatting sqref="AD53">
    <cfRule type="expression" dxfId="922" priority="931">
      <formula>AD54=$BA$17</formula>
    </cfRule>
    <cfRule type="expression" dxfId="921" priority="932">
      <formula>AD54=$BA$18</formula>
    </cfRule>
  </conditionalFormatting>
  <conditionalFormatting sqref="AD53">
    <cfRule type="expression" dxfId="920" priority="929">
      <formula>AND(E54=3,+$BA$2=2022,2023,2027,2031)</formula>
    </cfRule>
    <cfRule type="expression" dxfId="919" priority="930">
      <formula>AND(OR(E54=7,E54=9),AD54=$BA$12)</formula>
    </cfRule>
  </conditionalFormatting>
  <conditionalFormatting sqref="AD57">
    <cfRule type="expression" dxfId="918" priority="927">
      <formula>AD58=$BA$17</formula>
    </cfRule>
    <cfRule type="expression" dxfId="917" priority="928">
      <formula>AD58=$BA$18</formula>
    </cfRule>
  </conditionalFormatting>
  <conditionalFormatting sqref="AD57">
    <cfRule type="expression" dxfId="916" priority="925">
      <formula>AND(E58=3,+$BA$2=2022,2023,2027,2031)</formula>
    </cfRule>
    <cfRule type="expression" dxfId="915" priority="926">
      <formula>AND(OR(E58=7,E58=9),AD58=$BA$12)</formula>
    </cfRule>
  </conditionalFormatting>
  <conditionalFormatting sqref="AD17">
    <cfRule type="expression" dxfId="914" priority="923">
      <formula>AD17="土"</formula>
    </cfRule>
    <cfRule type="expression" dxfId="913" priority="924">
      <formula>AD17="日"</formula>
    </cfRule>
  </conditionalFormatting>
  <conditionalFormatting sqref="AD17">
    <cfRule type="expression" dxfId="912" priority="921">
      <formula>AND(E17=3,$BA$2=2022,2023,2027,2031)</formula>
    </cfRule>
    <cfRule type="expression" dxfId="911" priority="922">
      <formula>AND(OR(E17=7,E17=9),AD17=$BA$12)</formula>
    </cfRule>
  </conditionalFormatting>
  <conditionalFormatting sqref="AD21">
    <cfRule type="expression" dxfId="910" priority="919">
      <formula>AD21="土"</formula>
    </cfRule>
    <cfRule type="expression" dxfId="909" priority="920">
      <formula>AD21="日"</formula>
    </cfRule>
  </conditionalFormatting>
  <conditionalFormatting sqref="AD21">
    <cfRule type="expression" dxfId="908" priority="917">
      <formula>AND(E21=3,$BA$2=2022,2023,2027,2031)</formula>
    </cfRule>
    <cfRule type="expression" dxfId="907" priority="918">
      <formula>AND(OR(E21=7,E21=9),AD21=$BA$12)</formula>
    </cfRule>
  </conditionalFormatting>
  <conditionalFormatting sqref="AD25">
    <cfRule type="expression" dxfId="906" priority="915">
      <formula>AD25="土"</formula>
    </cfRule>
    <cfRule type="expression" dxfId="905" priority="916">
      <formula>AD25="日"</formula>
    </cfRule>
  </conditionalFormatting>
  <conditionalFormatting sqref="AD25">
    <cfRule type="expression" dxfId="904" priority="913">
      <formula>AND(E25=3,$BA$2=2022,2023,2027,2031)</formula>
    </cfRule>
    <cfRule type="expression" dxfId="903" priority="914">
      <formula>AND(OR(E25=7,E25=9),AD25=$BA$12)</formula>
    </cfRule>
  </conditionalFormatting>
  <conditionalFormatting sqref="AD29">
    <cfRule type="expression" dxfId="902" priority="911">
      <formula>AD29="土"</formula>
    </cfRule>
    <cfRule type="expression" dxfId="901" priority="912">
      <formula>AD29="日"</formula>
    </cfRule>
  </conditionalFormatting>
  <conditionalFormatting sqref="AD29">
    <cfRule type="expression" dxfId="900" priority="909">
      <formula>AND(E29=3,$BA$2=2022,2023,2027,2031)</formula>
    </cfRule>
    <cfRule type="expression" dxfId="899" priority="910">
      <formula>AND(OR(E29=7,E29=9),AD29=$BA$12)</formula>
    </cfRule>
  </conditionalFormatting>
  <conditionalFormatting sqref="AD33">
    <cfRule type="expression" dxfId="898" priority="907">
      <formula>AD33="土"</formula>
    </cfRule>
    <cfRule type="expression" dxfId="897" priority="908">
      <formula>AD33="日"</formula>
    </cfRule>
  </conditionalFormatting>
  <conditionalFormatting sqref="AD33">
    <cfRule type="expression" dxfId="896" priority="905">
      <formula>AND(E33=3,$BA$2=2022,2023,2027,2031)</formula>
    </cfRule>
    <cfRule type="expression" dxfId="895" priority="906">
      <formula>AND(OR(E33=7,E33=9),AD33=$BA$12)</formula>
    </cfRule>
  </conditionalFormatting>
  <conditionalFormatting sqref="AD37">
    <cfRule type="expression" dxfId="894" priority="903">
      <formula>AD37="土"</formula>
    </cfRule>
    <cfRule type="expression" dxfId="893" priority="904">
      <formula>AD37="日"</formula>
    </cfRule>
  </conditionalFormatting>
  <conditionalFormatting sqref="AD37">
    <cfRule type="expression" dxfId="892" priority="901">
      <formula>AND(E37=3,$BA$2=2022,2023,2027,2031)</formula>
    </cfRule>
    <cfRule type="expression" dxfId="891" priority="902">
      <formula>AND(OR(E37=7,E37=9),AD37=$BA$12)</formula>
    </cfRule>
  </conditionalFormatting>
  <conditionalFormatting sqref="AD42">
    <cfRule type="expression" dxfId="890" priority="899">
      <formula>AD42="土"</formula>
    </cfRule>
    <cfRule type="expression" dxfId="889" priority="900">
      <formula>AD42="日"</formula>
    </cfRule>
  </conditionalFormatting>
  <conditionalFormatting sqref="AD42">
    <cfRule type="expression" dxfId="888" priority="897">
      <formula>AND(E42=3,$BA$2=2022,2023,2027,2031)</formula>
    </cfRule>
    <cfRule type="expression" dxfId="887" priority="898">
      <formula>AND(OR(E42=7,E42=9),AD42=$BA$12)</formula>
    </cfRule>
  </conditionalFormatting>
  <conditionalFormatting sqref="AD46">
    <cfRule type="expression" dxfId="886" priority="895">
      <formula>AD46="土"</formula>
    </cfRule>
    <cfRule type="expression" dxfId="885" priority="896">
      <formula>AD46="日"</formula>
    </cfRule>
  </conditionalFormatting>
  <conditionalFormatting sqref="AD46">
    <cfRule type="expression" dxfId="884" priority="893">
      <formula>AND(E46=3,$BA$2=2022,2023,2027,2031)</formula>
    </cfRule>
    <cfRule type="expression" dxfId="883" priority="894">
      <formula>AND(OR(E46=7,E46=9),AD46=$BA$12)</formula>
    </cfRule>
  </conditionalFormatting>
  <conditionalFormatting sqref="AD50">
    <cfRule type="expression" dxfId="882" priority="891">
      <formula>AD50="土"</formula>
    </cfRule>
    <cfRule type="expression" dxfId="881" priority="892">
      <formula>AD50="日"</formula>
    </cfRule>
  </conditionalFormatting>
  <conditionalFormatting sqref="AD50">
    <cfRule type="expression" dxfId="880" priority="889">
      <formula>AND(E50=3,$BA$2=2022,2023,2027,2031)</formula>
    </cfRule>
    <cfRule type="expression" dxfId="879" priority="890">
      <formula>AND(OR(E50=7,E50=9),AD50=$BA$12)</formula>
    </cfRule>
  </conditionalFormatting>
  <conditionalFormatting sqref="AD54">
    <cfRule type="expression" dxfId="878" priority="887">
      <formula>AD54="土"</formula>
    </cfRule>
    <cfRule type="expression" dxfId="877" priority="888">
      <formula>AD54="日"</formula>
    </cfRule>
  </conditionalFormatting>
  <conditionalFormatting sqref="AD54">
    <cfRule type="expression" dxfId="876" priority="885">
      <formula>AND(E54=3,$BA$2=2022,2023,2027,2031)</formula>
    </cfRule>
    <cfRule type="expression" dxfId="875" priority="886">
      <formula>AND(OR(E54=7,E54=9),AD54=$BA$12)</formula>
    </cfRule>
  </conditionalFormatting>
  <conditionalFormatting sqref="AD58">
    <cfRule type="expression" dxfId="874" priority="883">
      <formula>AD58="土"</formula>
    </cfRule>
    <cfRule type="expression" dxfId="873" priority="884">
      <formula>AD58="日"</formula>
    </cfRule>
  </conditionalFormatting>
  <conditionalFormatting sqref="AD58">
    <cfRule type="expression" dxfId="872" priority="881">
      <formula>AND(E58=3,$BA$2=2022,2023,2027,2031)</formula>
    </cfRule>
    <cfRule type="expression" dxfId="871" priority="882">
      <formula>AND(OR(E58=7,E58=9),AD58=$BA$12)</formula>
    </cfRule>
  </conditionalFormatting>
  <conditionalFormatting sqref="R16">
    <cfRule type="expression" dxfId="870" priority="879">
      <formula>R17=$BA$17</formula>
    </cfRule>
    <cfRule type="expression" dxfId="869" priority="880">
      <formula>R17=$BA$18</formula>
    </cfRule>
  </conditionalFormatting>
  <conditionalFormatting sqref="R16">
    <cfRule type="expression" dxfId="868" priority="878">
      <formula>AND(OR(E17=1,E17=10),$R$13=$BA$12)</formula>
    </cfRule>
  </conditionalFormatting>
  <conditionalFormatting sqref="R20">
    <cfRule type="expression" dxfId="867" priority="876">
      <formula>R21=$BA$17</formula>
    </cfRule>
    <cfRule type="expression" dxfId="866" priority="877">
      <formula>R21=$BA$18</formula>
    </cfRule>
  </conditionalFormatting>
  <conditionalFormatting sqref="R20">
    <cfRule type="expression" dxfId="865" priority="875">
      <formula>AND(OR(E21=1,E21=10),$R$13=$BA$12)</formula>
    </cfRule>
  </conditionalFormatting>
  <conditionalFormatting sqref="R24">
    <cfRule type="expression" dxfId="864" priority="873">
      <formula>R25=$BA$17</formula>
    </cfRule>
    <cfRule type="expression" dxfId="863" priority="874">
      <formula>R25=$BA$18</formula>
    </cfRule>
  </conditionalFormatting>
  <conditionalFormatting sqref="R24">
    <cfRule type="expression" dxfId="862" priority="872">
      <formula>AND(OR(E25=1,E25=10),$R$13=$BA$12)</formula>
    </cfRule>
  </conditionalFormatting>
  <conditionalFormatting sqref="R28">
    <cfRule type="expression" dxfId="861" priority="870">
      <formula>R29=$BA$17</formula>
    </cfRule>
    <cfRule type="expression" dxfId="860" priority="871">
      <formula>R29=$BA$18</formula>
    </cfRule>
  </conditionalFormatting>
  <conditionalFormatting sqref="R28">
    <cfRule type="expression" dxfId="859" priority="869">
      <formula>AND(OR(E29=1,E29=10),$R$13=$BA$12)</formula>
    </cfRule>
  </conditionalFormatting>
  <conditionalFormatting sqref="R32">
    <cfRule type="expression" dxfId="858" priority="867">
      <formula>R33=$BA$17</formula>
    </cfRule>
    <cfRule type="expression" dxfId="857" priority="868">
      <formula>R33=$BA$18</formula>
    </cfRule>
  </conditionalFormatting>
  <conditionalFormatting sqref="R32">
    <cfRule type="expression" dxfId="856" priority="866">
      <formula>AND(OR(E33=1,E33=10),$R$13=$BA$12)</formula>
    </cfRule>
  </conditionalFormatting>
  <conditionalFormatting sqref="R36">
    <cfRule type="expression" dxfId="855" priority="864">
      <formula>R37=$BA$17</formula>
    </cfRule>
    <cfRule type="expression" dxfId="854" priority="865">
      <formula>R37=$BA$18</formula>
    </cfRule>
  </conditionalFormatting>
  <conditionalFormatting sqref="R36">
    <cfRule type="expression" dxfId="853" priority="863">
      <formula>AND(OR(E37=1,E37=10),$R$13=$BA$12)</formula>
    </cfRule>
  </conditionalFormatting>
  <conditionalFormatting sqref="R41">
    <cfRule type="expression" dxfId="852" priority="861">
      <formula>R42=$BA$17</formula>
    </cfRule>
    <cfRule type="expression" dxfId="851" priority="862">
      <formula>R42=$BA$18</formula>
    </cfRule>
  </conditionalFormatting>
  <conditionalFormatting sqref="R41">
    <cfRule type="expression" dxfId="850" priority="860">
      <formula>AND(OR(E42=1,E42=10),$R$13=$BA$12)</formula>
    </cfRule>
  </conditionalFormatting>
  <conditionalFormatting sqref="R45">
    <cfRule type="expression" dxfId="849" priority="858">
      <formula>R46=$BA$17</formula>
    </cfRule>
    <cfRule type="expression" dxfId="848" priority="859">
      <formula>R46=$BA$18</formula>
    </cfRule>
  </conditionalFormatting>
  <conditionalFormatting sqref="R45">
    <cfRule type="expression" dxfId="847" priority="857">
      <formula>AND(OR(E46=1,E46=10),$R$13=$BA$12)</formula>
    </cfRule>
  </conditionalFormatting>
  <conditionalFormatting sqref="R49">
    <cfRule type="expression" dxfId="846" priority="855">
      <formula>R50=$BA$17</formula>
    </cfRule>
    <cfRule type="expression" dxfId="845" priority="856">
      <formula>R50=$BA$18</formula>
    </cfRule>
  </conditionalFormatting>
  <conditionalFormatting sqref="R49">
    <cfRule type="expression" dxfId="844" priority="854">
      <formula>AND(OR(E50=1,E50=10),$R$13=$BA$12)</formula>
    </cfRule>
  </conditionalFormatting>
  <conditionalFormatting sqref="R53">
    <cfRule type="expression" dxfId="843" priority="852">
      <formula>R54=$BA$17</formula>
    </cfRule>
    <cfRule type="expression" dxfId="842" priority="853">
      <formula>R54=$BA$18</formula>
    </cfRule>
  </conditionalFormatting>
  <conditionalFormatting sqref="R53">
    <cfRule type="expression" dxfId="841" priority="851">
      <formula>AND(OR(E54=1,E54=10),$R$13=$BA$12)</formula>
    </cfRule>
  </conditionalFormatting>
  <conditionalFormatting sqref="R57">
    <cfRule type="expression" dxfId="840" priority="849">
      <formula>R58=$BA$17</formula>
    </cfRule>
    <cfRule type="expression" dxfId="839" priority="850">
      <formula>R58=$BA$18</formula>
    </cfRule>
  </conditionalFormatting>
  <conditionalFormatting sqref="R57">
    <cfRule type="expression" dxfId="838" priority="848">
      <formula>AND(OR(E58=1,E58=10),$R$13=$BA$12)</formula>
    </cfRule>
  </conditionalFormatting>
  <conditionalFormatting sqref="R17">
    <cfRule type="expression" dxfId="837" priority="846">
      <formula>R17="土"</formula>
    </cfRule>
    <cfRule type="expression" dxfId="836" priority="847">
      <formula>R17="日"</formula>
    </cfRule>
  </conditionalFormatting>
  <conditionalFormatting sqref="R17">
    <cfRule type="expression" dxfId="835" priority="845">
      <formula>AND(OR(E17=1,E17=10),R17=$BA$12)</formula>
    </cfRule>
  </conditionalFormatting>
  <conditionalFormatting sqref="R21">
    <cfRule type="expression" dxfId="834" priority="843">
      <formula>R21="土"</formula>
    </cfRule>
    <cfRule type="expression" dxfId="833" priority="844">
      <formula>R21="日"</formula>
    </cfRule>
  </conditionalFormatting>
  <conditionalFormatting sqref="R21">
    <cfRule type="expression" dxfId="832" priority="842">
      <formula>AND(OR(E21=1,E21=10),R21=$BA$12)</formula>
    </cfRule>
  </conditionalFormatting>
  <conditionalFormatting sqref="R25">
    <cfRule type="expression" dxfId="831" priority="840">
      <formula>R25="土"</formula>
    </cfRule>
    <cfRule type="expression" dxfId="830" priority="841">
      <formula>R25="日"</formula>
    </cfRule>
  </conditionalFormatting>
  <conditionalFormatting sqref="R25">
    <cfRule type="expression" dxfId="829" priority="839">
      <formula>AND(OR(E25=1,E25=10),R25=$BA$12)</formula>
    </cfRule>
  </conditionalFormatting>
  <conditionalFormatting sqref="R29">
    <cfRule type="expression" dxfId="828" priority="837">
      <formula>R29="土"</formula>
    </cfRule>
    <cfRule type="expression" dxfId="827" priority="838">
      <formula>R29="日"</formula>
    </cfRule>
  </conditionalFormatting>
  <conditionalFormatting sqref="R29">
    <cfRule type="expression" dxfId="826" priority="836">
      <formula>AND(OR(E29=1,E29=10),R29=$BA$12)</formula>
    </cfRule>
  </conditionalFormatting>
  <conditionalFormatting sqref="R33">
    <cfRule type="expression" dxfId="825" priority="834">
      <formula>R33="土"</formula>
    </cfRule>
    <cfRule type="expression" dxfId="824" priority="835">
      <formula>R33="日"</formula>
    </cfRule>
  </conditionalFormatting>
  <conditionalFormatting sqref="R33">
    <cfRule type="expression" dxfId="823" priority="833">
      <formula>AND(OR(E33=1,E33=10),R33=$BA$12)</formula>
    </cfRule>
  </conditionalFormatting>
  <conditionalFormatting sqref="R37">
    <cfRule type="expression" dxfId="822" priority="831">
      <formula>R37="土"</formula>
    </cfRule>
    <cfRule type="expression" dxfId="821" priority="832">
      <formula>R37="日"</formula>
    </cfRule>
  </conditionalFormatting>
  <conditionalFormatting sqref="R37">
    <cfRule type="expression" dxfId="820" priority="830">
      <formula>AND(OR(E37=1,E37=10),R37=$BA$12)</formula>
    </cfRule>
  </conditionalFormatting>
  <conditionalFormatting sqref="R42">
    <cfRule type="expression" dxfId="819" priority="828">
      <formula>R42="土"</formula>
    </cfRule>
    <cfRule type="expression" dxfId="818" priority="829">
      <formula>R42="日"</formula>
    </cfRule>
  </conditionalFormatting>
  <conditionalFormatting sqref="R42">
    <cfRule type="expression" dxfId="817" priority="827">
      <formula>AND(OR(E42=1,E42=10),R42=$BA$12)</formula>
    </cfRule>
  </conditionalFormatting>
  <conditionalFormatting sqref="R46">
    <cfRule type="expression" dxfId="816" priority="825">
      <formula>R46="土"</formula>
    </cfRule>
    <cfRule type="expression" dxfId="815" priority="826">
      <formula>R46="日"</formula>
    </cfRule>
  </conditionalFormatting>
  <conditionalFormatting sqref="R46">
    <cfRule type="expression" dxfId="814" priority="824">
      <formula>AND(OR(E46=1,E46=10),R46=$BA$12)</formula>
    </cfRule>
  </conditionalFormatting>
  <conditionalFormatting sqref="R50">
    <cfRule type="expression" dxfId="813" priority="822">
      <formula>R50="土"</formula>
    </cfRule>
    <cfRule type="expression" dxfId="812" priority="823">
      <formula>R50="日"</formula>
    </cfRule>
  </conditionalFormatting>
  <conditionalFormatting sqref="R50">
    <cfRule type="expression" dxfId="811" priority="821">
      <formula>AND(OR(E50=1,E50=10),R50=$BA$12)</formula>
    </cfRule>
  </conditionalFormatting>
  <conditionalFormatting sqref="R54">
    <cfRule type="expression" dxfId="810" priority="819">
      <formula>R54="土"</formula>
    </cfRule>
    <cfRule type="expression" dxfId="809" priority="820">
      <formula>R54="日"</formula>
    </cfRule>
  </conditionalFormatting>
  <conditionalFormatting sqref="R54">
    <cfRule type="expression" dxfId="808" priority="818">
      <formula>AND(OR(E54=1,E54=10),R54=$BA$12)</formula>
    </cfRule>
  </conditionalFormatting>
  <conditionalFormatting sqref="R58">
    <cfRule type="expression" dxfId="807" priority="816">
      <formula>R58="土"</formula>
    </cfRule>
    <cfRule type="expression" dxfId="806" priority="817">
      <formula>R58="日"</formula>
    </cfRule>
  </conditionalFormatting>
  <conditionalFormatting sqref="R58">
    <cfRule type="expression" dxfId="805" priority="815">
      <formula>AND(OR(E58=1,E58=10),R58=$BA$12)</formula>
    </cfRule>
  </conditionalFormatting>
  <conditionalFormatting sqref="S16">
    <cfRule type="expression" dxfId="804" priority="813">
      <formula>S17=$BA$17</formula>
    </cfRule>
    <cfRule type="expression" dxfId="803" priority="814">
      <formula>S17=$BA$18</formula>
    </cfRule>
  </conditionalFormatting>
  <conditionalFormatting sqref="S16">
    <cfRule type="expression" dxfId="802" priority="812">
      <formula>AND(OR(E17=1,E17=10),S17=$BA$12)</formula>
    </cfRule>
  </conditionalFormatting>
  <conditionalFormatting sqref="S20">
    <cfRule type="expression" dxfId="801" priority="810">
      <formula>S21=$BA$17</formula>
    </cfRule>
    <cfRule type="expression" dxfId="800" priority="811">
      <formula>S21=$BA$18</formula>
    </cfRule>
  </conditionalFormatting>
  <conditionalFormatting sqref="S20">
    <cfRule type="expression" dxfId="799" priority="809">
      <formula>AND(OR(E21=1,E21=10),S21=$BA$12)</formula>
    </cfRule>
  </conditionalFormatting>
  <conditionalFormatting sqref="S24">
    <cfRule type="expression" dxfId="798" priority="807">
      <formula>S25=$BA$17</formula>
    </cfRule>
    <cfRule type="expression" dxfId="797" priority="808">
      <formula>S25=$BA$18</formula>
    </cfRule>
  </conditionalFormatting>
  <conditionalFormatting sqref="S24">
    <cfRule type="expression" dxfId="796" priority="806">
      <formula>AND(OR(E25=1,E25=10),S25=$BA$12)</formula>
    </cfRule>
  </conditionalFormatting>
  <conditionalFormatting sqref="S28">
    <cfRule type="expression" dxfId="795" priority="804">
      <formula>S29=$BA$17</formula>
    </cfRule>
    <cfRule type="expression" dxfId="794" priority="805">
      <formula>S29=$BA$18</formula>
    </cfRule>
  </conditionalFormatting>
  <conditionalFormatting sqref="S28">
    <cfRule type="expression" dxfId="793" priority="803">
      <formula>AND(OR(E29=1,E29=10),S29=$BA$12)</formula>
    </cfRule>
  </conditionalFormatting>
  <conditionalFormatting sqref="S32">
    <cfRule type="expression" dxfId="792" priority="801">
      <formula>S33=$BA$17</formula>
    </cfRule>
    <cfRule type="expression" dxfId="791" priority="802">
      <formula>S33=$BA$18</formula>
    </cfRule>
  </conditionalFormatting>
  <conditionalFormatting sqref="S32">
    <cfRule type="expression" dxfId="790" priority="800">
      <formula>AND(OR(E33=1,E33=10),S33=$BA$12)</formula>
    </cfRule>
  </conditionalFormatting>
  <conditionalFormatting sqref="S36">
    <cfRule type="expression" dxfId="789" priority="798">
      <formula>S37=$BA$17</formula>
    </cfRule>
    <cfRule type="expression" dxfId="788" priority="799">
      <formula>S37=$BA$18</formula>
    </cfRule>
  </conditionalFormatting>
  <conditionalFormatting sqref="S36">
    <cfRule type="expression" dxfId="787" priority="797">
      <formula>AND(OR(E37=1,E37=10),S37=$BA$12)</formula>
    </cfRule>
  </conditionalFormatting>
  <conditionalFormatting sqref="S41">
    <cfRule type="expression" dxfId="786" priority="795">
      <formula>S42=$BA$17</formula>
    </cfRule>
    <cfRule type="expression" dxfId="785" priority="796">
      <formula>S42=$BA$18</formula>
    </cfRule>
  </conditionalFormatting>
  <conditionalFormatting sqref="S41">
    <cfRule type="expression" dxfId="784" priority="794">
      <formula>AND(OR(E42=1,E42=10),S42=$BA$12)</formula>
    </cfRule>
  </conditionalFormatting>
  <conditionalFormatting sqref="S45">
    <cfRule type="expression" dxfId="783" priority="792">
      <formula>S46=$BA$17</formula>
    </cfRule>
    <cfRule type="expression" dxfId="782" priority="793">
      <formula>S46=$BA$18</formula>
    </cfRule>
  </conditionalFormatting>
  <conditionalFormatting sqref="S45">
    <cfRule type="expression" dxfId="781" priority="791">
      <formula>AND(OR(E46=1,E46=10),S46=$BA$12)</formula>
    </cfRule>
  </conditionalFormatting>
  <conditionalFormatting sqref="S49">
    <cfRule type="expression" dxfId="780" priority="789">
      <formula>S50=$BA$17</formula>
    </cfRule>
    <cfRule type="expression" dxfId="779" priority="790">
      <formula>S50=$BA$18</formula>
    </cfRule>
  </conditionalFormatting>
  <conditionalFormatting sqref="S49">
    <cfRule type="expression" dxfId="778" priority="788">
      <formula>AND(OR(E50=1,E50=10),S50=$BA$12)</formula>
    </cfRule>
  </conditionalFormatting>
  <conditionalFormatting sqref="S53">
    <cfRule type="expression" dxfId="777" priority="786">
      <formula>S54=$BA$17</formula>
    </cfRule>
    <cfRule type="expression" dxfId="776" priority="787">
      <formula>S54=$BA$18</formula>
    </cfRule>
  </conditionalFormatting>
  <conditionalFormatting sqref="S53">
    <cfRule type="expression" dxfId="775" priority="785">
      <formula>AND(OR(E54=1,E54=10),S54=$BA$12)</formula>
    </cfRule>
  </conditionalFormatting>
  <conditionalFormatting sqref="S57">
    <cfRule type="expression" dxfId="774" priority="783">
      <formula>S58=$BA$17</formula>
    </cfRule>
    <cfRule type="expression" dxfId="773" priority="784">
      <formula>S58=$BA$18</formula>
    </cfRule>
  </conditionalFormatting>
  <conditionalFormatting sqref="S57">
    <cfRule type="expression" dxfId="772" priority="782">
      <formula>AND(OR(E58=1,E58=10),S58=$BA$12)</formula>
    </cfRule>
  </conditionalFormatting>
  <conditionalFormatting sqref="S17">
    <cfRule type="expression" dxfId="771" priority="780">
      <formula>S17="土"</formula>
    </cfRule>
    <cfRule type="expression" dxfId="770" priority="781">
      <formula>S17="日"</formula>
    </cfRule>
  </conditionalFormatting>
  <conditionalFormatting sqref="S17">
    <cfRule type="expression" dxfId="769" priority="779">
      <formula>AND(OR(E17=1,E17=10),S17=$BA$12)</formula>
    </cfRule>
  </conditionalFormatting>
  <conditionalFormatting sqref="S21">
    <cfRule type="expression" dxfId="768" priority="777">
      <formula>S21="土"</formula>
    </cfRule>
    <cfRule type="expression" dxfId="767" priority="778">
      <formula>S21="日"</formula>
    </cfRule>
  </conditionalFormatting>
  <conditionalFormatting sqref="S21">
    <cfRule type="expression" dxfId="766" priority="776">
      <formula>AND(OR(E21=1,E21=10),S21=$BA$12)</formula>
    </cfRule>
  </conditionalFormatting>
  <conditionalFormatting sqref="S25">
    <cfRule type="expression" dxfId="765" priority="774">
      <formula>S25="土"</formula>
    </cfRule>
    <cfRule type="expression" dxfId="764" priority="775">
      <formula>S25="日"</formula>
    </cfRule>
  </conditionalFormatting>
  <conditionalFormatting sqref="S25">
    <cfRule type="expression" dxfId="763" priority="773">
      <formula>AND(OR(E25=1,E25=10),S25=$BA$12)</formula>
    </cfRule>
  </conditionalFormatting>
  <conditionalFormatting sqref="S29">
    <cfRule type="expression" dxfId="762" priority="771">
      <formula>S29="土"</formula>
    </cfRule>
    <cfRule type="expression" dxfId="761" priority="772">
      <formula>S29="日"</formula>
    </cfRule>
  </conditionalFormatting>
  <conditionalFormatting sqref="S29">
    <cfRule type="expression" dxfId="760" priority="770">
      <formula>AND(OR(E29=1,E29=10),S29=$BA$12)</formula>
    </cfRule>
  </conditionalFormatting>
  <conditionalFormatting sqref="S33">
    <cfRule type="expression" dxfId="759" priority="768">
      <formula>S33="土"</formula>
    </cfRule>
    <cfRule type="expression" dxfId="758" priority="769">
      <formula>S33="日"</formula>
    </cfRule>
  </conditionalFormatting>
  <conditionalFormatting sqref="S33">
    <cfRule type="expression" dxfId="757" priority="767">
      <formula>AND(OR(E33=1,E33=10),S33=$BA$12)</formula>
    </cfRule>
  </conditionalFormatting>
  <conditionalFormatting sqref="S37">
    <cfRule type="expression" dxfId="756" priority="765">
      <formula>S37="土"</formula>
    </cfRule>
    <cfRule type="expression" dxfId="755" priority="766">
      <formula>S37="日"</formula>
    </cfRule>
  </conditionalFormatting>
  <conditionalFormatting sqref="S37">
    <cfRule type="expression" dxfId="754" priority="764">
      <formula>AND(OR(E37=1,E37=10),S37=$BA$12)</formula>
    </cfRule>
  </conditionalFormatting>
  <conditionalFormatting sqref="S42">
    <cfRule type="expression" dxfId="753" priority="762">
      <formula>S42="土"</formula>
    </cfRule>
    <cfRule type="expression" dxfId="752" priority="763">
      <formula>S42="日"</formula>
    </cfRule>
  </conditionalFormatting>
  <conditionalFormatting sqref="S42">
    <cfRule type="expression" dxfId="751" priority="761">
      <formula>AND(OR(E42=1,E42=10),S42=$BA$12)</formula>
    </cfRule>
  </conditionalFormatting>
  <conditionalFormatting sqref="S46">
    <cfRule type="expression" dxfId="750" priority="759">
      <formula>S46="土"</formula>
    </cfRule>
    <cfRule type="expression" dxfId="749" priority="760">
      <formula>S46="日"</formula>
    </cfRule>
  </conditionalFormatting>
  <conditionalFormatting sqref="S46">
    <cfRule type="expression" dxfId="748" priority="758">
      <formula>AND(OR(E46=1,E46=10),S46=$BA$12)</formula>
    </cfRule>
  </conditionalFormatting>
  <conditionalFormatting sqref="S50">
    <cfRule type="expression" dxfId="747" priority="756">
      <formula>S50="土"</formula>
    </cfRule>
    <cfRule type="expression" dxfId="746" priority="757">
      <formula>S50="日"</formula>
    </cfRule>
  </conditionalFormatting>
  <conditionalFormatting sqref="S50">
    <cfRule type="expression" dxfId="745" priority="755">
      <formula>AND(OR(E50=1,E50=10),S50=$BA$12)</formula>
    </cfRule>
  </conditionalFormatting>
  <conditionalFormatting sqref="S54">
    <cfRule type="expression" dxfId="744" priority="753">
      <formula>S54="土"</formula>
    </cfRule>
    <cfRule type="expression" dxfId="743" priority="754">
      <formula>S54="日"</formula>
    </cfRule>
  </conditionalFormatting>
  <conditionalFormatting sqref="S54">
    <cfRule type="expression" dxfId="742" priority="752">
      <formula>AND(OR(E54=1,E54=10),S54=$BA$12)</formula>
    </cfRule>
  </conditionalFormatting>
  <conditionalFormatting sqref="S58">
    <cfRule type="expression" dxfId="741" priority="750">
      <formula>S58="土"</formula>
    </cfRule>
    <cfRule type="expression" dxfId="740" priority="751">
      <formula>S58="日"</formula>
    </cfRule>
  </conditionalFormatting>
  <conditionalFormatting sqref="S58">
    <cfRule type="expression" dxfId="739" priority="749">
      <formula>AND(OR(E58=1,E58=10),S58=$BA$12)</formula>
    </cfRule>
  </conditionalFormatting>
  <conditionalFormatting sqref="T16">
    <cfRule type="expression" dxfId="738" priority="747">
      <formula>T17=$BA$17</formula>
    </cfRule>
    <cfRule type="expression" dxfId="737" priority="748">
      <formula>T17=$BA$18</formula>
    </cfRule>
  </conditionalFormatting>
  <conditionalFormatting sqref="T16">
    <cfRule type="expression" dxfId="736" priority="745">
      <formula>E17=8</formula>
    </cfRule>
    <cfRule type="expression" dxfId="735" priority="746">
      <formula>E17=2</formula>
    </cfRule>
  </conditionalFormatting>
  <conditionalFormatting sqref="T16">
    <cfRule type="expression" dxfId="734" priority="744">
      <formula>AND(OR(E17=1,E17=10),T17=$BA$12)</formula>
    </cfRule>
  </conditionalFormatting>
  <conditionalFormatting sqref="T20">
    <cfRule type="expression" dxfId="733" priority="742">
      <formula>T21=$BA$17</formula>
    </cfRule>
    <cfRule type="expression" dxfId="732" priority="743">
      <formula>T21=$BA$18</formula>
    </cfRule>
  </conditionalFormatting>
  <conditionalFormatting sqref="T20">
    <cfRule type="expression" dxfId="731" priority="740">
      <formula>E21=8</formula>
    </cfRule>
    <cfRule type="expression" dxfId="730" priority="741">
      <formula>E21=2</formula>
    </cfRule>
  </conditionalFormatting>
  <conditionalFormatting sqref="T20">
    <cfRule type="expression" dxfId="729" priority="739">
      <formula>AND(OR(E21=1,E21=10),T21=$BA$12)</formula>
    </cfRule>
  </conditionalFormatting>
  <conditionalFormatting sqref="T24">
    <cfRule type="expression" dxfId="728" priority="737">
      <formula>T25=$BA$17</formula>
    </cfRule>
    <cfRule type="expression" dxfId="727" priority="738">
      <formula>T25=$BA$18</formula>
    </cfRule>
  </conditionalFormatting>
  <conditionalFormatting sqref="T24">
    <cfRule type="expression" dxfId="726" priority="735">
      <formula>E25=8</formula>
    </cfRule>
    <cfRule type="expression" dxfId="725" priority="736">
      <formula>E25=2</formula>
    </cfRule>
  </conditionalFormatting>
  <conditionalFormatting sqref="T24">
    <cfRule type="expression" dxfId="724" priority="734">
      <formula>AND(OR(E25=1,E25=10),T25=$BA$12)</formula>
    </cfRule>
  </conditionalFormatting>
  <conditionalFormatting sqref="T28">
    <cfRule type="expression" dxfId="723" priority="732">
      <formula>T29=$BA$17</formula>
    </cfRule>
    <cfRule type="expression" dxfId="722" priority="733">
      <formula>T29=$BA$18</formula>
    </cfRule>
  </conditionalFormatting>
  <conditionalFormatting sqref="T28">
    <cfRule type="expression" dxfId="721" priority="730">
      <formula>E29=8</formula>
    </cfRule>
    <cfRule type="expression" dxfId="720" priority="731">
      <formula>E29=2</formula>
    </cfRule>
  </conditionalFormatting>
  <conditionalFormatting sqref="T28">
    <cfRule type="expression" dxfId="719" priority="729">
      <formula>AND(OR(E29=1,E29=10),T29=$BA$12)</formula>
    </cfRule>
  </conditionalFormatting>
  <conditionalFormatting sqref="T32">
    <cfRule type="expression" dxfId="718" priority="727">
      <formula>T33=$BA$17</formula>
    </cfRule>
    <cfRule type="expression" dxfId="717" priority="728">
      <formula>T33=$BA$18</formula>
    </cfRule>
  </conditionalFormatting>
  <conditionalFormatting sqref="T32">
    <cfRule type="expression" dxfId="716" priority="725">
      <formula>E33=8</formula>
    </cfRule>
    <cfRule type="expression" dxfId="715" priority="726">
      <formula>E33=2</formula>
    </cfRule>
  </conditionalFormatting>
  <conditionalFormatting sqref="T32">
    <cfRule type="expression" dxfId="714" priority="724">
      <formula>AND(OR(E33=1,E33=10),T33=$BA$12)</formula>
    </cfRule>
  </conditionalFormatting>
  <conditionalFormatting sqref="T36">
    <cfRule type="expression" dxfId="713" priority="722">
      <formula>T37=$BA$17</formula>
    </cfRule>
    <cfRule type="expression" dxfId="712" priority="723">
      <formula>T37=$BA$18</formula>
    </cfRule>
  </conditionalFormatting>
  <conditionalFormatting sqref="T36">
    <cfRule type="expression" dxfId="711" priority="720">
      <formula>E37=8</formula>
    </cfRule>
    <cfRule type="expression" dxfId="710" priority="721">
      <formula>E37=2</formula>
    </cfRule>
  </conditionalFormatting>
  <conditionalFormatting sqref="T36">
    <cfRule type="expression" dxfId="709" priority="719">
      <formula>AND(OR(E37=1,E37=10),T37=$BA$12)</formula>
    </cfRule>
  </conditionalFormatting>
  <conditionalFormatting sqref="T45">
    <cfRule type="expression" dxfId="708" priority="717">
      <formula>T46=$BA$17</formula>
    </cfRule>
    <cfRule type="expression" dxfId="707" priority="718">
      <formula>T46=$BA$18</formula>
    </cfRule>
  </conditionalFormatting>
  <conditionalFormatting sqref="T45">
    <cfRule type="expression" dxfId="706" priority="715">
      <formula>E46=8</formula>
    </cfRule>
    <cfRule type="expression" dxfId="705" priority="716">
      <formula>E46=2</formula>
    </cfRule>
  </conditionalFormatting>
  <conditionalFormatting sqref="T45">
    <cfRule type="expression" dxfId="704" priority="714">
      <formula>AND(OR(E46=1,E46=10),T46=$BA$12)</formula>
    </cfRule>
  </conditionalFormatting>
  <conditionalFormatting sqref="T49">
    <cfRule type="expression" dxfId="703" priority="712">
      <formula>T50=$BA$17</formula>
    </cfRule>
    <cfRule type="expression" dxfId="702" priority="713">
      <formula>T50=$BA$18</formula>
    </cfRule>
  </conditionalFormatting>
  <conditionalFormatting sqref="T49">
    <cfRule type="expression" dxfId="701" priority="710">
      <formula>E50=8</formula>
    </cfRule>
    <cfRule type="expression" dxfId="700" priority="711">
      <formula>E50=2</formula>
    </cfRule>
  </conditionalFormatting>
  <conditionalFormatting sqref="T49">
    <cfRule type="expression" dxfId="699" priority="709">
      <formula>AND(OR(E50=1,E50=10),T50=$BA$12)</formula>
    </cfRule>
  </conditionalFormatting>
  <conditionalFormatting sqref="T53">
    <cfRule type="expression" dxfId="698" priority="707">
      <formula>T54=$BA$17</formula>
    </cfRule>
    <cfRule type="expression" dxfId="697" priority="708">
      <formula>T54=$BA$18</formula>
    </cfRule>
  </conditionalFormatting>
  <conditionalFormatting sqref="T53">
    <cfRule type="expression" dxfId="696" priority="705">
      <formula>E54=8</formula>
    </cfRule>
    <cfRule type="expression" dxfId="695" priority="706">
      <formula>E54=2</formula>
    </cfRule>
  </conditionalFormatting>
  <conditionalFormatting sqref="T53">
    <cfRule type="expression" dxfId="694" priority="704">
      <formula>AND(OR(E54=1,E54=10),T54=$BA$12)</formula>
    </cfRule>
  </conditionalFormatting>
  <conditionalFormatting sqref="T57">
    <cfRule type="expression" dxfId="693" priority="702">
      <formula>T58=$BA$17</formula>
    </cfRule>
    <cfRule type="expression" dxfId="692" priority="703">
      <formula>T58=$BA$18</formula>
    </cfRule>
  </conditionalFormatting>
  <conditionalFormatting sqref="T57">
    <cfRule type="expression" dxfId="691" priority="700">
      <formula>E58=8</formula>
    </cfRule>
    <cfRule type="expression" dxfId="690" priority="701">
      <formula>E58=2</formula>
    </cfRule>
  </conditionalFormatting>
  <conditionalFormatting sqref="T57">
    <cfRule type="expression" dxfId="689" priority="699">
      <formula>AND(OR(E58=1,E58=10),T58=$BA$12)</formula>
    </cfRule>
  </conditionalFormatting>
  <conditionalFormatting sqref="T17">
    <cfRule type="expression" dxfId="688" priority="697">
      <formula>T17="土"</formula>
    </cfRule>
    <cfRule type="expression" dxfId="687" priority="698">
      <formula>T17="日"</formula>
    </cfRule>
  </conditionalFormatting>
  <conditionalFormatting sqref="T17">
    <cfRule type="expression" dxfId="686" priority="695">
      <formula>E17=8</formula>
    </cfRule>
    <cfRule type="expression" dxfId="685" priority="696">
      <formula>E17=2</formula>
    </cfRule>
  </conditionalFormatting>
  <conditionalFormatting sqref="T17">
    <cfRule type="expression" dxfId="684" priority="694">
      <formula>AND(OR(E17=1,E17=10),T17=$BA$12)</formula>
    </cfRule>
  </conditionalFormatting>
  <conditionalFormatting sqref="T21">
    <cfRule type="expression" dxfId="683" priority="692">
      <formula>T21="土"</formula>
    </cfRule>
    <cfRule type="expression" dxfId="682" priority="693">
      <formula>T21="日"</formula>
    </cfRule>
  </conditionalFormatting>
  <conditionalFormatting sqref="T21">
    <cfRule type="expression" dxfId="681" priority="690">
      <formula>E21=8</formula>
    </cfRule>
    <cfRule type="expression" dxfId="680" priority="691">
      <formula>E21=2</formula>
    </cfRule>
  </conditionalFormatting>
  <conditionalFormatting sqref="T21">
    <cfRule type="expression" dxfId="679" priority="689">
      <formula>AND(OR(E21=1,E21=10),T21=$BA$12)</formula>
    </cfRule>
  </conditionalFormatting>
  <conditionalFormatting sqref="T25">
    <cfRule type="expression" dxfId="678" priority="687">
      <formula>T25="土"</formula>
    </cfRule>
    <cfRule type="expression" dxfId="677" priority="688">
      <formula>T25="日"</formula>
    </cfRule>
  </conditionalFormatting>
  <conditionalFormatting sqref="T25">
    <cfRule type="expression" dxfId="676" priority="685">
      <formula>E25=8</formula>
    </cfRule>
    <cfRule type="expression" dxfId="675" priority="686">
      <formula>E25=2</formula>
    </cfRule>
  </conditionalFormatting>
  <conditionalFormatting sqref="T25">
    <cfRule type="expression" dxfId="674" priority="684">
      <formula>AND(OR(E25=1,E25=10),T25=$BA$12)</formula>
    </cfRule>
  </conditionalFormatting>
  <conditionalFormatting sqref="T29">
    <cfRule type="expression" dxfId="673" priority="682">
      <formula>T29="土"</formula>
    </cfRule>
    <cfRule type="expression" dxfId="672" priority="683">
      <formula>T29="日"</formula>
    </cfRule>
  </conditionalFormatting>
  <conditionalFormatting sqref="T29">
    <cfRule type="expression" dxfId="671" priority="680">
      <formula>E29=8</formula>
    </cfRule>
    <cfRule type="expression" dxfId="670" priority="681">
      <formula>E29=2</formula>
    </cfRule>
  </conditionalFormatting>
  <conditionalFormatting sqref="T29">
    <cfRule type="expression" dxfId="669" priority="679">
      <formula>AND(OR(E29=1,E29=10),T29=$BA$12)</formula>
    </cfRule>
  </conditionalFormatting>
  <conditionalFormatting sqref="T33">
    <cfRule type="expression" dxfId="668" priority="677">
      <formula>T33="土"</formula>
    </cfRule>
    <cfRule type="expression" dxfId="667" priority="678">
      <formula>T33="日"</formula>
    </cfRule>
  </conditionalFormatting>
  <conditionalFormatting sqref="T33">
    <cfRule type="expression" dxfId="666" priority="675">
      <formula>E33=8</formula>
    </cfRule>
    <cfRule type="expression" dxfId="665" priority="676">
      <formula>E33=2</formula>
    </cfRule>
  </conditionalFormatting>
  <conditionalFormatting sqref="T33">
    <cfRule type="expression" dxfId="664" priority="674">
      <formula>AND(OR(E33=1,E33=10),T33=$BA$12)</formula>
    </cfRule>
  </conditionalFormatting>
  <conditionalFormatting sqref="T37">
    <cfRule type="expression" dxfId="663" priority="672">
      <formula>T37="土"</formula>
    </cfRule>
    <cfRule type="expression" dxfId="662" priority="673">
      <formula>T37="日"</formula>
    </cfRule>
  </conditionalFormatting>
  <conditionalFormatting sqref="T37">
    <cfRule type="expression" dxfId="661" priority="670">
      <formula>E37=8</formula>
    </cfRule>
    <cfRule type="expression" dxfId="660" priority="671">
      <formula>E37=2</formula>
    </cfRule>
  </conditionalFormatting>
  <conditionalFormatting sqref="T37">
    <cfRule type="expression" dxfId="659" priority="669">
      <formula>AND(OR(E37=1,E37=10),T37=$BA$12)</formula>
    </cfRule>
  </conditionalFormatting>
  <conditionalFormatting sqref="T42">
    <cfRule type="expression" dxfId="658" priority="667">
      <formula>T42="土"</formula>
    </cfRule>
    <cfRule type="expression" dxfId="657" priority="668">
      <formula>T42="日"</formula>
    </cfRule>
  </conditionalFormatting>
  <conditionalFormatting sqref="T42">
    <cfRule type="expression" dxfId="656" priority="665">
      <formula>E42=8</formula>
    </cfRule>
    <cfRule type="expression" dxfId="655" priority="666">
      <formula>E42=2</formula>
    </cfRule>
  </conditionalFormatting>
  <conditionalFormatting sqref="T42">
    <cfRule type="expression" dxfId="654" priority="664">
      <formula>AND(OR(E42=1,E42=10),T42=$BA$12)</formula>
    </cfRule>
  </conditionalFormatting>
  <conditionalFormatting sqref="T46">
    <cfRule type="expression" dxfId="653" priority="662">
      <formula>T46="土"</formula>
    </cfRule>
    <cfRule type="expression" dxfId="652" priority="663">
      <formula>T46="日"</formula>
    </cfRule>
  </conditionalFormatting>
  <conditionalFormatting sqref="T46">
    <cfRule type="expression" dxfId="651" priority="660">
      <formula>E46=8</formula>
    </cfRule>
    <cfRule type="expression" dxfId="650" priority="661">
      <formula>E46=2</formula>
    </cfRule>
  </conditionalFormatting>
  <conditionalFormatting sqref="T46">
    <cfRule type="expression" dxfId="649" priority="659">
      <formula>AND(OR(E46=1,E46=10),T46=$BA$12)</formula>
    </cfRule>
  </conditionalFormatting>
  <conditionalFormatting sqref="T50">
    <cfRule type="expression" dxfId="648" priority="657">
      <formula>T50="土"</formula>
    </cfRule>
    <cfRule type="expression" dxfId="647" priority="658">
      <formula>T50="日"</formula>
    </cfRule>
  </conditionalFormatting>
  <conditionalFormatting sqref="T50">
    <cfRule type="expression" dxfId="646" priority="655">
      <formula>E50=8</formula>
    </cfRule>
    <cfRule type="expression" dxfId="645" priority="656">
      <formula>E50=2</formula>
    </cfRule>
  </conditionalFormatting>
  <conditionalFormatting sqref="T50">
    <cfRule type="expression" dxfId="644" priority="654">
      <formula>AND(OR(E50=1,E50=10),T50=$BA$12)</formula>
    </cfRule>
  </conditionalFormatting>
  <conditionalFormatting sqref="T54">
    <cfRule type="expression" dxfId="643" priority="652">
      <formula>T54="土"</formula>
    </cfRule>
    <cfRule type="expression" dxfId="642" priority="653">
      <formula>T54="日"</formula>
    </cfRule>
  </conditionalFormatting>
  <conditionalFormatting sqref="T54">
    <cfRule type="expression" dxfId="641" priority="650">
      <formula>E54=8</formula>
    </cfRule>
    <cfRule type="expression" dxfId="640" priority="651">
      <formula>E54=2</formula>
    </cfRule>
  </conditionalFormatting>
  <conditionalFormatting sqref="T54">
    <cfRule type="expression" dxfId="639" priority="649">
      <formula>AND(OR(E54=1,E54=10),T54=$BA$12)</formula>
    </cfRule>
  </conditionalFormatting>
  <conditionalFormatting sqref="T58">
    <cfRule type="expression" dxfId="638" priority="647">
      <formula>T58="土"</formula>
    </cfRule>
    <cfRule type="expression" dxfId="637" priority="648">
      <formula>T58="日"</formula>
    </cfRule>
  </conditionalFormatting>
  <conditionalFormatting sqref="T58">
    <cfRule type="expression" dxfId="636" priority="645">
      <formula>E58=8</formula>
    </cfRule>
    <cfRule type="expression" dxfId="635" priority="646">
      <formula>E58=2</formula>
    </cfRule>
  </conditionalFormatting>
  <conditionalFormatting sqref="T58">
    <cfRule type="expression" dxfId="634" priority="644">
      <formula>AND(OR(E58=1,E58=10),T58=$BA$12)</formula>
    </cfRule>
  </conditionalFormatting>
  <conditionalFormatting sqref="U16">
    <cfRule type="expression" dxfId="633" priority="642">
      <formula>U17=$BA$17</formula>
    </cfRule>
    <cfRule type="expression" dxfId="632" priority="643">
      <formula>U17=$BA$18</formula>
    </cfRule>
  </conditionalFormatting>
  <conditionalFormatting sqref="U16">
    <cfRule type="expression" dxfId="631" priority="641">
      <formula>AND(OR(F17=1,F17=10),U17=$BA$12)</formula>
    </cfRule>
  </conditionalFormatting>
  <conditionalFormatting sqref="U20">
    <cfRule type="expression" dxfId="630" priority="639">
      <formula>U21=$BA$17</formula>
    </cfRule>
    <cfRule type="expression" dxfId="629" priority="640">
      <formula>U21=$BA$18</formula>
    </cfRule>
  </conditionalFormatting>
  <conditionalFormatting sqref="U20">
    <cfRule type="expression" dxfId="628" priority="638">
      <formula>AND(OR(F21=1,F21=10),U21=$BA$12)</formula>
    </cfRule>
  </conditionalFormatting>
  <conditionalFormatting sqref="U24">
    <cfRule type="expression" dxfId="627" priority="636">
      <formula>U25=$BA$17</formula>
    </cfRule>
    <cfRule type="expression" dxfId="626" priority="637">
      <formula>U25=$BA$18</formula>
    </cfRule>
  </conditionalFormatting>
  <conditionalFormatting sqref="U24">
    <cfRule type="expression" dxfId="625" priority="635">
      <formula>AND(OR(F25=1,F25=10),U25=$BA$12)</formula>
    </cfRule>
  </conditionalFormatting>
  <conditionalFormatting sqref="U28">
    <cfRule type="expression" dxfId="624" priority="633">
      <formula>U29=$BA$17</formula>
    </cfRule>
    <cfRule type="expression" dxfId="623" priority="634">
      <formula>U29=$BA$18</formula>
    </cfRule>
  </conditionalFormatting>
  <conditionalFormatting sqref="U28">
    <cfRule type="expression" dxfId="622" priority="632">
      <formula>AND(OR(F29=1,F29=10),U29=$BA$12)</formula>
    </cfRule>
  </conditionalFormatting>
  <conditionalFormatting sqref="U32">
    <cfRule type="expression" dxfId="621" priority="630">
      <formula>U33=$BA$17</formula>
    </cfRule>
    <cfRule type="expression" dxfId="620" priority="631">
      <formula>U33=$BA$18</formula>
    </cfRule>
  </conditionalFormatting>
  <conditionalFormatting sqref="U32">
    <cfRule type="expression" dxfId="619" priority="629">
      <formula>AND(OR(F33=1,F33=10),U33=$BA$12)</formula>
    </cfRule>
  </conditionalFormatting>
  <conditionalFormatting sqref="U36">
    <cfRule type="expression" dxfId="618" priority="627">
      <formula>U37=$BA$17</formula>
    </cfRule>
    <cfRule type="expression" dxfId="617" priority="628">
      <formula>U37=$BA$18</formula>
    </cfRule>
  </conditionalFormatting>
  <conditionalFormatting sqref="U36">
    <cfRule type="expression" dxfId="616" priority="626">
      <formula>AND(OR(F37=1,F37=10),U37=$BA$12)</formula>
    </cfRule>
  </conditionalFormatting>
  <conditionalFormatting sqref="U41">
    <cfRule type="expression" dxfId="615" priority="624">
      <formula>U42=$BA$17</formula>
    </cfRule>
    <cfRule type="expression" dxfId="614" priority="625">
      <formula>U42=$BA$18</formula>
    </cfRule>
  </conditionalFormatting>
  <conditionalFormatting sqref="U41">
    <cfRule type="expression" dxfId="613" priority="623">
      <formula>AND(OR(F42=1,F42=10),U42=$BA$12)</formula>
    </cfRule>
  </conditionalFormatting>
  <conditionalFormatting sqref="U45">
    <cfRule type="expression" dxfId="612" priority="621">
      <formula>U46=$BA$17</formula>
    </cfRule>
    <cfRule type="expression" dxfId="611" priority="622">
      <formula>U46=$BA$18</formula>
    </cfRule>
  </conditionalFormatting>
  <conditionalFormatting sqref="U45">
    <cfRule type="expression" dxfId="610" priority="620">
      <formula>AND(OR(F46=1,F46=10),U46=$BA$12)</formula>
    </cfRule>
  </conditionalFormatting>
  <conditionalFormatting sqref="U49">
    <cfRule type="expression" dxfId="609" priority="618">
      <formula>U50=$BA$17</formula>
    </cfRule>
    <cfRule type="expression" dxfId="608" priority="619">
      <formula>U50=$BA$18</formula>
    </cfRule>
  </conditionalFormatting>
  <conditionalFormatting sqref="U49">
    <cfRule type="expression" dxfId="607" priority="617">
      <formula>AND(OR(F50=1,F50=10),U50=$BA$12)</formula>
    </cfRule>
  </conditionalFormatting>
  <conditionalFormatting sqref="U53">
    <cfRule type="expression" dxfId="606" priority="615">
      <formula>U54=$BA$17</formula>
    </cfRule>
    <cfRule type="expression" dxfId="605" priority="616">
      <formula>U54=$BA$18</formula>
    </cfRule>
  </conditionalFormatting>
  <conditionalFormatting sqref="U53">
    <cfRule type="expression" dxfId="604" priority="614">
      <formula>AND(OR(F54=1,F54=10),U54=$BA$12)</formula>
    </cfRule>
  </conditionalFormatting>
  <conditionalFormatting sqref="U57">
    <cfRule type="expression" dxfId="603" priority="612">
      <formula>U58=$BA$17</formula>
    </cfRule>
    <cfRule type="expression" dxfId="602" priority="613">
      <formula>U58=$BA$18</formula>
    </cfRule>
  </conditionalFormatting>
  <conditionalFormatting sqref="U57">
    <cfRule type="expression" dxfId="601" priority="611">
      <formula>AND(OR(F58=1,F58=10),U58=$BA$12)</formula>
    </cfRule>
  </conditionalFormatting>
  <conditionalFormatting sqref="U17">
    <cfRule type="expression" dxfId="600" priority="609">
      <formula>U17="土"</formula>
    </cfRule>
    <cfRule type="expression" dxfId="599" priority="610">
      <formula>U17="日"</formula>
    </cfRule>
  </conditionalFormatting>
  <conditionalFormatting sqref="U17">
    <cfRule type="expression" dxfId="598" priority="608">
      <formula>AND(OR(F17=1,F17=10),U17=$BA$12)</formula>
    </cfRule>
  </conditionalFormatting>
  <conditionalFormatting sqref="U21">
    <cfRule type="expression" dxfId="597" priority="606">
      <formula>U21="土"</formula>
    </cfRule>
    <cfRule type="expression" dxfId="596" priority="607">
      <formula>U21="日"</formula>
    </cfRule>
  </conditionalFormatting>
  <conditionalFormatting sqref="U21">
    <cfRule type="expression" dxfId="595" priority="605">
      <formula>AND(OR(F21=1,F21=10),U21=$BA$12)</formula>
    </cfRule>
  </conditionalFormatting>
  <conditionalFormatting sqref="U25">
    <cfRule type="expression" dxfId="594" priority="603">
      <formula>U25="土"</formula>
    </cfRule>
    <cfRule type="expression" dxfId="593" priority="604">
      <formula>U25="日"</formula>
    </cfRule>
  </conditionalFormatting>
  <conditionalFormatting sqref="U25">
    <cfRule type="expression" dxfId="592" priority="602">
      <formula>AND(OR(F25=1,F25=10),U25=$BA$12)</formula>
    </cfRule>
  </conditionalFormatting>
  <conditionalFormatting sqref="U29">
    <cfRule type="expression" dxfId="591" priority="600">
      <formula>U29="土"</formula>
    </cfRule>
    <cfRule type="expression" dxfId="590" priority="601">
      <formula>U29="日"</formula>
    </cfRule>
  </conditionalFormatting>
  <conditionalFormatting sqref="U29">
    <cfRule type="expression" dxfId="589" priority="599">
      <formula>AND(OR(F29=1,F29=10),U29=$BA$12)</formula>
    </cfRule>
  </conditionalFormatting>
  <conditionalFormatting sqref="U33">
    <cfRule type="expression" dxfId="588" priority="597">
      <formula>U33="土"</formula>
    </cfRule>
    <cfRule type="expression" dxfId="587" priority="598">
      <formula>U33="日"</formula>
    </cfRule>
  </conditionalFormatting>
  <conditionalFormatting sqref="U33">
    <cfRule type="expression" dxfId="586" priority="596">
      <formula>AND(OR(F33=1,F33=10),U33=$BA$12)</formula>
    </cfRule>
  </conditionalFormatting>
  <conditionalFormatting sqref="U37">
    <cfRule type="expression" dxfId="585" priority="594">
      <formula>U37="土"</formula>
    </cfRule>
    <cfRule type="expression" dxfId="584" priority="595">
      <formula>U37="日"</formula>
    </cfRule>
  </conditionalFormatting>
  <conditionalFormatting sqref="U37">
    <cfRule type="expression" dxfId="583" priority="593">
      <formula>AND(OR(F37=1,F37=10),U37=$BA$12)</formula>
    </cfRule>
  </conditionalFormatting>
  <conditionalFormatting sqref="U42">
    <cfRule type="expression" dxfId="582" priority="591">
      <formula>U42="土"</formula>
    </cfRule>
    <cfRule type="expression" dxfId="581" priority="592">
      <formula>U42="日"</formula>
    </cfRule>
  </conditionalFormatting>
  <conditionalFormatting sqref="U42">
    <cfRule type="expression" dxfId="580" priority="590">
      <formula>AND(OR(F42=1,F42=10),U42=$BA$12)</formula>
    </cfRule>
  </conditionalFormatting>
  <conditionalFormatting sqref="U46">
    <cfRule type="expression" dxfId="579" priority="588">
      <formula>U46="土"</formula>
    </cfRule>
    <cfRule type="expression" dxfId="578" priority="589">
      <formula>U46="日"</formula>
    </cfRule>
  </conditionalFormatting>
  <conditionalFormatting sqref="U46">
    <cfRule type="expression" dxfId="577" priority="587">
      <formula>AND(OR(F46=1,F46=10),U46=$BA$12)</formula>
    </cfRule>
  </conditionalFormatting>
  <conditionalFormatting sqref="U50">
    <cfRule type="expression" dxfId="576" priority="585">
      <formula>U50="土"</formula>
    </cfRule>
    <cfRule type="expression" dxfId="575" priority="586">
      <formula>U50="日"</formula>
    </cfRule>
  </conditionalFormatting>
  <conditionalFormatting sqref="U50">
    <cfRule type="expression" dxfId="574" priority="584">
      <formula>AND(OR(F50=1,F50=10),U50=$BA$12)</formula>
    </cfRule>
  </conditionalFormatting>
  <conditionalFormatting sqref="U54">
    <cfRule type="expression" dxfId="573" priority="582">
      <formula>U54="土"</formula>
    </cfRule>
    <cfRule type="expression" dxfId="572" priority="583">
      <formula>U54="日"</formula>
    </cfRule>
  </conditionalFormatting>
  <conditionalFormatting sqref="U54">
    <cfRule type="expression" dxfId="571" priority="581">
      <formula>AND(OR(F54=1,F54=10),U54=$BA$12)</formula>
    </cfRule>
  </conditionalFormatting>
  <conditionalFormatting sqref="U58">
    <cfRule type="expression" dxfId="570" priority="579">
      <formula>U58="土"</formula>
    </cfRule>
    <cfRule type="expression" dxfId="569" priority="580">
      <formula>U58="日"</formula>
    </cfRule>
  </conditionalFormatting>
  <conditionalFormatting sqref="U58">
    <cfRule type="expression" dxfId="568" priority="578">
      <formula>AND(OR(F58=1,F58=10),U58=$BA$12)</formula>
    </cfRule>
  </conditionalFormatting>
  <conditionalFormatting sqref="V16">
    <cfRule type="expression" dxfId="567" priority="576">
      <formula>V17=$BA$17</formula>
    </cfRule>
    <cfRule type="expression" dxfId="566" priority="577">
      <formula>V17=$BA$18</formula>
    </cfRule>
  </conditionalFormatting>
  <conditionalFormatting sqref="V16">
    <cfRule type="expression" dxfId="565" priority="575">
      <formula>AND(OR(G17=1,G17=10),V17=$BA$12)</formula>
    </cfRule>
  </conditionalFormatting>
  <conditionalFormatting sqref="V20">
    <cfRule type="expression" dxfId="564" priority="573">
      <formula>V21=$BA$17</formula>
    </cfRule>
    <cfRule type="expression" dxfId="563" priority="574">
      <formula>V21=$BA$18</formula>
    </cfRule>
  </conditionalFormatting>
  <conditionalFormatting sqref="V20">
    <cfRule type="expression" dxfId="562" priority="572">
      <formula>AND(OR(G21=1,G21=10),V21=$BA$12)</formula>
    </cfRule>
  </conditionalFormatting>
  <conditionalFormatting sqref="V24">
    <cfRule type="expression" dxfId="561" priority="570">
      <formula>V25=$BA$17</formula>
    </cfRule>
    <cfRule type="expression" dxfId="560" priority="571">
      <formula>V25=$BA$18</formula>
    </cfRule>
  </conditionalFormatting>
  <conditionalFormatting sqref="V24">
    <cfRule type="expression" dxfId="559" priority="569">
      <formula>AND(OR(G25=1,G25=10),V25=$BA$12)</formula>
    </cfRule>
  </conditionalFormatting>
  <conditionalFormatting sqref="V28">
    <cfRule type="expression" dxfId="558" priority="567">
      <formula>V29=$BA$17</formula>
    </cfRule>
    <cfRule type="expression" dxfId="557" priority="568">
      <formula>V29=$BA$18</formula>
    </cfRule>
  </conditionalFormatting>
  <conditionalFormatting sqref="V28">
    <cfRule type="expression" dxfId="556" priority="566">
      <formula>AND(OR(G29=1,G29=10),V29=$BA$12)</formula>
    </cfRule>
  </conditionalFormatting>
  <conditionalFormatting sqref="V32">
    <cfRule type="expression" dxfId="555" priority="564">
      <formula>V33=$BA$17</formula>
    </cfRule>
    <cfRule type="expression" dxfId="554" priority="565">
      <formula>V33=$BA$18</formula>
    </cfRule>
  </conditionalFormatting>
  <conditionalFormatting sqref="V32">
    <cfRule type="expression" dxfId="553" priority="563">
      <formula>AND(OR(G33=1,G33=10),V33=$BA$12)</formula>
    </cfRule>
  </conditionalFormatting>
  <conditionalFormatting sqref="V36">
    <cfRule type="expression" dxfId="552" priority="561">
      <formula>V37=$BA$17</formula>
    </cfRule>
    <cfRule type="expression" dxfId="551" priority="562">
      <formula>V37=$BA$18</formula>
    </cfRule>
  </conditionalFormatting>
  <conditionalFormatting sqref="V36">
    <cfRule type="expression" dxfId="550" priority="560">
      <formula>AND(OR(G37=1,G37=10),V37=$BA$12)</formula>
    </cfRule>
  </conditionalFormatting>
  <conditionalFormatting sqref="V41">
    <cfRule type="expression" dxfId="549" priority="558">
      <formula>V42=$BA$17</formula>
    </cfRule>
    <cfRule type="expression" dxfId="548" priority="559">
      <formula>V42=$BA$18</formula>
    </cfRule>
  </conditionalFormatting>
  <conditionalFormatting sqref="V41">
    <cfRule type="expression" dxfId="547" priority="557">
      <formula>AND(OR(G42=1,G42=10),V42=$BA$12)</formula>
    </cfRule>
  </conditionalFormatting>
  <conditionalFormatting sqref="V45">
    <cfRule type="expression" dxfId="546" priority="555">
      <formula>V46=$BA$17</formula>
    </cfRule>
    <cfRule type="expression" dxfId="545" priority="556">
      <formula>V46=$BA$18</formula>
    </cfRule>
  </conditionalFormatting>
  <conditionalFormatting sqref="V45">
    <cfRule type="expression" dxfId="544" priority="554">
      <formula>AND(OR(G46=1,G46=10),V46=$BA$12)</formula>
    </cfRule>
  </conditionalFormatting>
  <conditionalFormatting sqref="V49">
    <cfRule type="expression" dxfId="543" priority="552">
      <formula>V50=$BA$17</formula>
    </cfRule>
    <cfRule type="expression" dxfId="542" priority="553">
      <formula>V50=$BA$18</formula>
    </cfRule>
  </conditionalFormatting>
  <conditionalFormatting sqref="V49">
    <cfRule type="expression" dxfId="541" priority="551">
      <formula>AND(OR(G50=1,G50=10),V50=$BA$12)</formula>
    </cfRule>
  </conditionalFormatting>
  <conditionalFormatting sqref="V53">
    <cfRule type="expression" dxfId="540" priority="549">
      <formula>V54=$BA$17</formula>
    </cfRule>
    <cfRule type="expression" dxfId="539" priority="550">
      <formula>V54=$BA$18</formula>
    </cfRule>
  </conditionalFormatting>
  <conditionalFormatting sqref="V53">
    <cfRule type="expression" dxfId="538" priority="548">
      <formula>AND(OR(G54=1,G54=10),V54=$BA$12)</formula>
    </cfRule>
  </conditionalFormatting>
  <conditionalFormatting sqref="V57">
    <cfRule type="expression" dxfId="537" priority="546">
      <formula>V58=$BA$17</formula>
    </cfRule>
    <cfRule type="expression" dxfId="536" priority="547">
      <formula>V58=$BA$18</formula>
    </cfRule>
  </conditionalFormatting>
  <conditionalFormatting sqref="V57">
    <cfRule type="expression" dxfId="535" priority="545">
      <formula>AND(OR(G58=1,G58=10),V58=$BA$12)</formula>
    </cfRule>
  </conditionalFormatting>
  <conditionalFormatting sqref="V17">
    <cfRule type="expression" dxfId="534" priority="543">
      <formula>V17="土"</formula>
    </cfRule>
    <cfRule type="expression" dxfId="533" priority="544">
      <formula>V17="日"</formula>
    </cfRule>
  </conditionalFormatting>
  <conditionalFormatting sqref="V17">
    <cfRule type="expression" dxfId="532" priority="542">
      <formula>AND(OR(G17=1,G17=10),V17=$BA$12)</formula>
    </cfRule>
  </conditionalFormatting>
  <conditionalFormatting sqref="V21">
    <cfRule type="expression" dxfId="531" priority="540">
      <formula>V21="土"</formula>
    </cfRule>
    <cfRule type="expression" dxfId="530" priority="541">
      <formula>V21="日"</formula>
    </cfRule>
  </conditionalFormatting>
  <conditionalFormatting sqref="V21">
    <cfRule type="expression" dxfId="529" priority="539">
      <formula>AND(OR(G21=1,G21=10),V21=$BA$12)</formula>
    </cfRule>
  </conditionalFormatting>
  <conditionalFormatting sqref="V25">
    <cfRule type="expression" dxfId="528" priority="537">
      <formula>V25="土"</formula>
    </cfRule>
    <cfRule type="expression" dxfId="527" priority="538">
      <formula>V25="日"</formula>
    </cfRule>
  </conditionalFormatting>
  <conditionalFormatting sqref="V25">
    <cfRule type="expression" dxfId="526" priority="536">
      <formula>AND(OR(G25=1,G25=10),V25=$BA$12)</formula>
    </cfRule>
  </conditionalFormatting>
  <conditionalFormatting sqref="V29">
    <cfRule type="expression" dxfId="525" priority="534">
      <formula>V29="土"</formula>
    </cfRule>
    <cfRule type="expression" dxfId="524" priority="535">
      <formula>V29="日"</formula>
    </cfRule>
  </conditionalFormatting>
  <conditionalFormatting sqref="V29">
    <cfRule type="expression" dxfId="523" priority="533">
      <formula>AND(OR(G29=1,G29=10),V29=$BA$12)</formula>
    </cfRule>
  </conditionalFormatting>
  <conditionalFormatting sqref="V33">
    <cfRule type="expression" dxfId="522" priority="531">
      <formula>V33="土"</formula>
    </cfRule>
    <cfRule type="expression" dxfId="521" priority="532">
      <formula>V33="日"</formula>
    </cfRule>
  </conditionalFormatting>
  <conditionalFormatting sqref="V33">
    <cfRule type="expression" dxfId="520" priority="530">
      <formula>AND(OR(G33=1,G33=10),V33=$BA$12)</formula>
    </cfRule>
  </conditionalFormatting>
  <conditionalFormatting sqref="V37">
    <cfRule type="expression" dxfId="519" priority="528">
      <formula>V37="土"</formula>
    </cfRule>
    <cfRule type="expression" dxfId="518" priority="529">
      <formula>V37="日"</formula>
    </cfRule>
  </conditionalFormatting>
  <conditionalFormatting sqref="V37">
    <cfRule type="expression" dxfId="517" priority="527">
      <formula>AND(OR(G37=1,G37=10),V37=$BA$12)</formula>
    </cfRule>
  </conditionalFormatting>
  <conditionalFormatting sqref="V42">
    <cfRule type="expression" dxfId="516" priority="525">
      <formula>V42="土"</formula>
    </cfRule>
    <cfRule type="expression" dxfId="515" priority="526">
      <formula>V42="日"</formula>
    </cfRule>
  </conditionalFormatting>
  <conditionalFormatting sqref="V42">
    <cfRule type="expression" dxfId="514" priority="524">
      <formula>AND(OR(G42=1,G42=10),V42=$BA$12)</formula>
    </cfRule>
  </conditionalFormatting>
  <conditionalFormatting sqref="V46">
    <cfRule type="expression" dxfId="513" priority="522">
      <formula>V46="土"</formula>
    </cfRule>
    <cfRule type="expression" dxfId="512" priority="523">
      <formula>V46="日"</formula>
    </cfRule>
  </conditionalFormatting>
  <conditionalFormatting sqref="V46">
    <cfRule type="expression" dxfId="511" priority="521">
      <formula>AND(OR(G46=1,G46=10),V46=$BA$12)</formula>
    </cfRule>
  </conditionalFormatting>
  <conditionalFormatting sqref="V50">
    <cfRule type="expression" dxfId="510" priority="519">
      <formula>V50="土"</formula>
    </cfRule>
    <cfRule type="expression" dxfId="509" priority="520">
      <formula>V50="日"</formula>
    </cfRule>
  </conditionalFormatting>
  <conditionalFormatting sqref="V50">
    <cfRule type="expression" dxfId="508" priority="518">
      <formula>AND(OR(G50=1,G50=10),V50=$BA$12)</formula>
    </cfRule>
  </conditionalFormatting>
  <conditionalFormatting sqref="V54">
    <cfRule type="expression" dxfId="507" priority="516">
      <formula>V54="土"</formula>
    </cfRule>
    <cfRule type="expression" dxfId="506" priority="517">
      <formula>V54="日"</formula>
    </cfRule>
  </conditionalFormatting>
  <conditionalFormatting sqref="V54">
    <cfRule type="expression" dxfId="505" priority="515">
      <formula>AND(OR(G54=1,G54=10),V54=$BA$12)</formula>
    </cfRule>
  </conditionalFormatting>
  <conditionalFormatting sqref="V58">
    <cfRule type="expression" dxfId="504" priority="513">
      <formula>V58="土"</formula>
    </cfRule>
    <cfRule type="expression" dxfId="503" priority="514">
      <formula>V58="日"</formula>
    </cfRule>
  </conditionalFormatting>
  <conditionalFormatting sqref="V58">
    <cfRule type="expression" dxfId="502" priority="512">
      <formula>AND(OR(G58=1,G58=10),V58=$BA$12)</formula>
    </cfRule>
  </conditionalFormatting>
  <conditionalFormatting sqref="W16">
    <cfRule type="expression" dxfId="501" priority="510">
      <formula>W17=$BA$17</formula>
    </cfRule>
    <cfRule type="expression" dxfId="500" priority="511">
      <formula>W17=$BA$18</formula>
    </cfRule>
  </conditionalFormatting>
  <conditionalFormatting sqref="W16">
    <cfRule type="expression" dxfId="499" priority="509">
      <formula>AND(OR(H17=1,H17=10),W17=$BA$12)</formula>
    </cfRule>
  </conditionalFormatting>
  <conditionalFormatting sqref="W20">
    <cfRule type="expression" dxfId="498" priority="507">
      <formula>W21=$BA$17</formula>
    </cfRule>
    <cfRule type="expression" dxfId="497" priority="508">
      <formula>W21=$BA$18</formula>
    </cfRule>
  </conditionalFormatting>
  <conditionalFormatting sqref="W20">
    <cfRule type="expression" dxfId="496" priority="506">
      <formula>AND(OR(H21=1,H21=10),W21=$BA$12)</formula>
    </cfRule>
  </conditionalFormatting>
  <conditionalFormatting sqref="W24">
    <cfRule type="expression" dxfId="495" priority="504">
      <formula>W25=$BA$17</formula>
    </cfRule>
    <cfRule type="expression" dxfId="494" priority="505">
      <formula>W25=$BA$18</formula>
    </cfRule>
  </conditionalFormatting>
  <conditionalFormatting sqref="W24">
    <cfRule type="expression" dxfId="493" priority="503">
      <formula>AND(OR(H25=1,H25=10),W25=$BA$12)</formula>
    </cfRule>
  </conditionalFormatting>
  <conditionalFormatting sqref="W28">
    <cfRule type="expression" dxfId="492" priority="501">
      <formula>W29=$BA$17</formula>
    </cfRule>
    <cfRule type="expression" dxfId="491" priority="502">
      <formula>W29=$BA$18</formula>
    </cfRule>
  </conditionalFormatting>
  <conditionalFormatting sqref="W28">
    <cfRule type="expression" dxfId="490" priority="500">
      <formula>AND(OR(H29=1,H29=10),W29=$BA$12)</formula>
    </cfRule>
  </conditionalFormatting>
  <conditionalFormatting sqref="W32">
    <cfRule type="expression" dxfId="489" priority="498">
      <formula>W33=$BA$17</formula>
    </cfRule>
    <cfRule type="expression" dxfId="488" priority="499">
      <formula>W33=$BA$18</formula>
    </cfRule>
  </conditionalFormatting>
  <conditionalFormatting sqref="W32">
    <cfRule type="expression" dxfId="487" priority="497">
      <formula>AND(OR(H33=1,H33=10),W33=$BA$12)</formula>
    </cfRule>
  </conditionalFormatting>
  <conditionalFormatting sqref="W36">
    <cfRule type="expression" dxfId="486" priority="495">
      <formula>W37=$BA$17</formula>
    </cfRule>
    <cfRule type="expression" dxfId="485" priority="496">
      <formula>W37=$BA$18</formula>
    </cfRule>
  </conditionalFormatting>
  <conditionalFormatting sqref="W36">
    <cfRule type="expression" dxfId="484" priority="494">
      <formula>AND(OR(H37=1,H37=10),W37=$BA$12)</formula>
    </cfRule>
  </conditionalFormatting>
  <conditionalFormatting sqref="W41">
    <cfRule type="expression" dxfId="483" priority="492">
      <formula>W42=$BA$17</formula>
    </cfRule>
    <cfRule type="expression" dxfId="482" priority="493">
      <formula>W42=$BA$18</formula>
    </cfRule>
  </conditionalFormatting>
  <conditionalFormatting sqref="W41">
    <cfRule type="expression" dxfId="481" priority="491">
      <formula>AND(OR(H42=1,H42=10),W42=$BA$12)</formula>
    </cfRule>
  </conditionalFormatting>
  <conditionalFormatting sqref="W45">
    <cfRule type="expression" dxfId="480" priority="489">
      <formula>W46=$BA$17</formula>
    </cfRule>
    <cfRule type="expression" dxfId="479" priority="490">
      <formula>W46=$BA$18</formula>
    </cfRule>
  </conditionalFormatting>
  <conditionalFormatting sqref="W45">
    <cfRule type="expression" dxfId="478" priority="488">
      <formula>AND(OR(H46=1,H46=10),W46=$BA$12)</formula>
    </cfRule>
  </conditionalFormatting>
  <conditionalFormatting sqref="W49">
    <cfRule type="expression" dxfId="477" priority="486">
      <formula>W50=$BA$17</formula>
    </cfRule>
    <cfRule type="expression" dxfId="476" priority="487">
      <formula>W50=$BA$18</formula>
    </cfRule>
  </conditionalFormatting>
  <conditionalFormatting sqref="W49">
    <cfRule type="expression" dxfId="475" priority="485">
      <formula>AND(OR(H50=1,H50=10),W50=$BA$12)</formula>
    </cfRule>
  </conditionalFormatting>
  <conditionalFormatting sqref="W53">
    <cfRule type="expression" dxfId="474" priority="483">
      <formula>W54=$BA$17</formula>
    </cfRule>
    <cfRule type="expression" dxfId="473" priority="484">
      <formula>W54=$BA$18</formula>
    </cfRule>
  </conditionalFormatting>
  <conditionalFormatting sqref="W53">
    <cfRule type="expression" dxfId="472" priority="482">
      <formula>AND(OR(H54=1,H54=10),W54=$BA$12)</formula>
    </cfRule>
  </conditionalFormatting>
  <conditionalFormatting sqref="W57">
    <cfRule type="expression" dxfId="471" priority="480">
      <formula>W58=$BA$17</formula>
    </cfRule>
    <cfRule type="expression" dxfId="470" priority="481">
      <formula>W58=$BA$18</formula>
    </cfRule>
  </conditionalFormatting>
  <conditionalFormatting sqref="W57">
    <cfRule type="expression" dxfId="469" priority="479">
      <formula>AND(OR(H58=1,H58=10),W58=$BA$12)</formula>
    </cfRule>
  </conditionalFormatting>
  <conditionalFormatting sqref="W17">
    <cfRule type="expression" dxfId="468" priority="477">
      <formula>W17="土"</formula>
    </cfRule>
    <cfRule type="expression" dxfId="467" priority="478">
      <formula>W17="日"</formula>
    </cfRule>
  </conditionalFormatting>
  <conditionalFormatting sqref="W17">
    <cfRule type="expression" dxfId="466" priority="476">
      <formula>AND(OR(H17=1,H17=10),W17=$BA$12)</formula>
    </cfRule>
  </conditionalFormatting>
  <conditionalFormatting sqref="W21">
    <cfRule type="expression" dxfId="465" priority="474">
      <formula>W21="土"</formula>
    </cfRule>
    <cfRule type="expression" dxfId="464" priority="475">
      <formula>W21="日"</formula>
    </cfRule>
  </conditionalFormatting>
  <conditionalFormatting sqref="W21">
    <cfRule type="expression" dxfId="463" priority="473">
      <formula>AND(OR(H21=1,H21=10),W21=$BA$12)</formula>
    </cfRule>
  </conditionalFormatting>
  <conditionalFormatting sqref="W25">
    <cfRule type="expression" dxfId="462" priority="471">
      <formula>W25="土"</formula>
    </cfRule>
    <cfRule type="expression" dxfId="461" priority="472">
      <formula>W25="日"</formula>
    </cfRule>
  </conditionalFormatting>
  <conditionalFormatting sqref="W25">
    <cfRule type="expression" dxfId="460" priority="470">
      <formula>AND(OR(H25=1,H25=10),W25=$BA$12)</formula>
    </cfRule>
  </conditionalFormatting>
  <conditionalFormatting sqref="W29">
    <cfRule type="expression" dxfId="459" priority="468">
      <formula>W29="土"</formula>
    </cfRule>
    <cfRule type="expression" dxfId="458" priority="469">
      <formula>W29="日"</formula>
    </cfRule>
  </conditionalFormatting>
  <conditionalFormatting sqref="W29">
    <cfRule type="expression" dxfId="457" priority="467">
      <formula>AND(OR(H29=1,H29=10),W29=$BA$12)</formula>
    </cfRule>
  </conditionalFormatting>
  <conditionalFormatting sqref="W33">
    <cfRule type="expression" dxfId="456" priority="465">
      <formula>W33="土"</formula>
    </cfRule>
    <cfRule type="expression" dxfId="455" priority="466">
      <formula>W33="日"</formula>
    </cfRule>
  </conditionalFormatting>
  <conditionalFormatting sqref="W33">
    <cfRule type="expression" dxfId="454" priority="464">
      <formula>AND(OR(H33=1,H33=10),W33=$BA$12)</formula>
    </cfRule>
  </conditionalFormatting>
  <conditionalFormatting sqref="W37">
    <cfRule type="expression" dxfId="453" priority="462">
      <formula>W37="土"</formula>
    </cfRule>
    <cfRule type="expression" dxfId="452" priority="463">
      <formula>W37="日"</formula>
    </cfRule>
  </conditionalFormatting>
  <conditionalFormatting sqref="W37">
    <cfRule type="expression" dxfId="451" priority="461">
      <formula>AND(OR(H37=1,H37=10),W37=$BA$12)</formula>
    </cfRule>
  </conditionalFormatting>
  <conditionalFormatting sqref="W42">
    <cfRule type="expression" dxfId="450" priority="459">
      <formula>W42="土"</formula>
    </cfRule>
    <cfRule type="expression" dxfId="449" priority="460">
      <formula>W42="日"</formula>
    </cfRule>
  </conditionalFormatting>
  <conditionalFormatting sqref="W42">
    <cfRule type="expression" dxfId="448" priority="458">
      <formula>AND(OR(H42=1,H42=10),W42=$BA$12)</formula>
    </cfRule>
  </conditionalFormatting>
  <conditionalFormatting sqref="W46">
    <cfRule type="expression" dxfId="447" priority="456">
      <formula>W46="土"</formula>
    </cfRule>
    <cfRule type="expression" dxfId="446" priority="457">
      <formula>W46="日"</formula>
    </cfRule>
  </conditionalFormatting>
  <conditionalFormatting sqref="W46">
    <cfRule type="expression" dxfId="445" priority="455">
      <formula>AND(OR(H46=1,H46=10),W46=$BA$12)</formula>
    </cfRule>
  </conditionalFormatting>
  <conditionalFormatting sqref="W50">
    <cfRule type="expression" dxfId="444" priority="453">
      <formula>W50="土"</formula>
    </cfRule>
    <cfRule type="expression" dxfId="443" priority="454">
      <formula>W50="日"</formula>
    </cfRule>
  </conditionalFormatting>
  <conditionalFormatting sqref="W50">
    <cfRule type="expression" dxfId="442" priority="452">
      <formula>AND(OR(H50=1,H50=10),W50=$BA$12)</formula>
    </cfRule>
  </conditionalFormatting>
  <conditionalFormatting sqref="W54">
    <cfRule type="expression" dxfId="441" priority="450">
      <formula>W54="土"</formula>
    </cfRule>
    <cfRule type="expression" dxfId="440" priority="451">
      <formula>W54="日"</formula>
    </cfRule>
  </conditionalFormatting>
  <conditionalFormatting sqref="W54">
    <cfRule type="expression" dxfId="439" priority="449">
      <formula>AND(OR(H54=1,H54=10),W54=$BA$12)</formula>
    </cfRule>
  </conditionalFormatting>
  <conditionalFormatting sqref="W58">
    <cfRule type="expression" dxfId="438" priority="447">
      <formula>W58="土"</formula>
    </cfRule>
    <cfRule type="expression" dxfId="437" priority="448">
      <formula>W58="日"</formula>
    </cfRule>
  </conditionalFormatting>
  <conditionalFormatting sqref="W58">
    <cfRule type="expression" dxfId="436" priority="446">
      <formula>AND(OR(H58=1,H58=10),W58=$BA$12)</formula>
    </cfRule>
  </conditionalFormatting>
  <conditionalFormatting sqref="X16">
    <cfRule type="expression" dxfId="435" priority="444">
      <formula>X17=$BA$17</formula>
    </cfRule>
    <cfRule type="expression" dxfId="434" priority="445">
      <formula>X17=$BA$18</formula>
    </cfRule>
  </conditionalFormatting>
  <conditionalFormatting sqref="X16">
    <cfRule type="expression" dxfId="433" priority="443">
      <formula>AND(OR(I17=1,I17=10),X17=$BA$12)</formula>
    </cfRule>
  </conditionalFormatting>
  <conditionalFormatting sqref="X20">
    <cfRule type="expression" dxfId="432" priority="441">
      <formula>X21=$BA$17</formula>
    </cfRule>
    <cfRule type="expression" dxfId="431" priority="442">
      <formula>X21=$BA$18</formula>
    </cfRule>
  </conditionalFormatting>
  <conditionalFormatting sqref="X20">
    <cfRule type="expression" dxfId="430" priority="440">
      <formula>AND(OR(I21=1,I21=10),X21=$BA$12)</formula>
    </cfRule>
  </conditionalFormatting>
  <conditionalFormatting sqref="X24">
    <cfRule type="expression" dxfId="429" priority="438">
      <formula>X25=$BA$17</formula>
    </cfRule>
    <cfRule type="expression" dxfId="428" priority="439">
      <formula>X25=$BA$18</formula>
    </cfRule>
  </conditionalFormatting>
  <conditionalFormatting sqref="X24">
    <cfRule type="expression" dxfId="427" priority="437">
      <formula>AND(OR(I25=1,I25=10),X25=$BA$12)</formula>
    </cfRule>
  </conditionalFormatting>
  <conditionalFormatting sqref="X28">
    <cfRule type="expression" dxfId="426" priority="435">
      <formula>X29=$BA$17</formula>
    </cfRule>
    <cfRule type="expression" dxfId="425" priority="436">
      <formula>X29=$BA$18</formula>
    </cfRule>
  </conditionalFormatting>
  <conditionalFormatting sqref="X28">
    <cfRule type="expression" dxfId="424" priority="434">
      <formula>AND(OR(I29=1,I29=10),X29=$BA$12)</formula>
    </cfRule>
  </conditionalFormatting>
  <conditionalFormatting sqref="X32">
    <cfRule type="expression" dxfId="423" priority="432">
      <formula>X33=$BA$17</formula>
    </cfRule>
    <cfRule type="expression" dxfId="422" priority="433">
      <formula>X33=$BA$18</formula>
    </cfRule>
  </conditionalFormatting>
  <conditionalFormatting sqref="X32">
    <cfRule type="expression" dxfId="421" priority="431">
      <formula>AND(OR(I33=1,I33=10),X33=$BA$12)</formula>
    </cfRule>
  </conditionalFormatting>
  <conditionalFormatting sqref="X36">
    <cfRule type="expression" dxfId="420" priority="429">
      <formula>X37=$BA$17</formula>
    </cfRule>
    <cfRule type="expression" dxfId="419" priority="430">
      <formula>X37=$BA$18</formula>
    </cfRule>
  </conditionalFormatting>
  <conditionalFormatting sqref="X36">
    <cfRule type="expression" dxfId="418" priority="428">
      <formula>AND(OR(I37=1,I37=10),X37=$BA$12)</formula>
    </cfRule>
  </conditionalFormatting>
  <conditionalFormatting sqref="X41">
    <cfRule type="expression" dxfId="417" priority="426">
      <formula>X42=$BA$17</formula>
    </cfRule>
    <cfRule type="expression" dxfId="416" priority="427">
      <formula>X42=$BA$18</formula>
    </cfRule>
  </conditionalFormatting>
  <conditionalFormatting sqref="X41">
    <cfRule type="expression" dxfId="415" priority="425">
      <formula>AND(OR(I42=1,I42=10),X42=$BA$12)</formula>
    </cfRule>
  </conditionalFormatting>
  <conditionalFormatting sqref="X45">
    <cfRule type="expression" dxfId="414" priority="423">
      <formula>X46=$BA$17</formula>
    </cfRule>
    <cfRule type="expression" dxfId="413" priority="424">
      <formula>X46=$BA$18</formula>
    </cfRule>
  </conditionalFormatting>
  <conditionalFormatting sqref="X45">
    <cfRule type="expression" dxfId="412" priority="422">
      <formula>AND(OR(I46=1,I46=10),X46=$BA$12)</formula>
    </cfRule>
  </conditionalFormatting>
  <conditionalFormatting sqref="X49">
    <cfRule type="expression" dxfId="411" priority="420">
      <formula>X50=$BA$17</formula>
    </cfRule>
    <cfRule type="expression" dxfId="410" priority="421">
      <formula>X50=$BA$18</formula>
    </cfRule>
  </conditionalFormatting>
  <conditionalFormatting sqref="X49">
    <cfRule type="expression" dxfId="409" priority="419">
      <formula>AND(OR(I50=1,I50=10),X50=$BA$12)</formula>
    </cfRule>
  </conditionalFormatting>
  <conditionalFormatting sqref="X53">
    <cfRule type="expression" dxfId="408" priority="417">
      <formula>X54=$BA$17</formula>
    </cfRule>
    <cfRule type="expression" dxfId="407" priority="418">
      <formula>X54=$BA$18</formula>
    </cfRule>
  </conditionalFormatting>
  <conditionalFormatting sqref="X53">
    <cfRule type="expression" dxfId="406" priority="416">
      <formula>AND(OR(I54=1,I54=10),X54=$BA$12)</formula>
    </cfRule>
  </conditionalFormatting>
  <conditionalFormatting sqref="X57">
    <cfRule type="expression" dxfId="405" priority="414">
      <formula>X58=$BA$17</formula>
    </cfRule>
    <cfRule type="expression" dxfId="404" priority="415">
      <formula>X58=$BA$18</formula>
    </cfRule>
  </conditionalFormatting>
  <conditionalFormatting sqref="X57">
    <cfRule type="expression" dxfId="403" priority="413">
      <formula>AND(OR(I58=1,I58=10),X58=$BA$12)</formula>
    </cfRule>
  </conditionalFormatting>
  <conditionalFormatting sqref="X17">
    <cfRule type="expression" dxfId="402" priority="411">
      <formula>X17="土"</formula>
    </cfRule>
    <cfRule type="expression" dxfId="401" priority="412">
      <formula>X17="日"</formula>
    </cfRule>
  </conditionalFormatting>
  <conditionalFormatting sqref="X17">
    <cfRule type="expression" dxfId="400" priority="410">
      <formula>AND(OR(I17=1,I17=10),X17=$BA$12)</formula>
    </cfRule>
  </conditionalFormatting>
  <conditionalFormatting sqref="X21">
    <cfRule type="expression" dxfId="399" priority="408">
      <formula>X21="土"</formula>
    </cfRule>
    <cfRule type="expression" dxfId="398" priority="409">
      <formula>X21="日"</formula>
    </cfRule>
  </conditionalFormatting>
  <conditionalFormatting sqref="X21">
    <cfRule type="expression" dxfId="397" priority="407">
      <formula>AND(OR(I21=1,I21=10),X21=$BA$12)</formula>
    </cfRule>
  </conditionalFormatting>
  <conditionalFormatting sqref="X25">
    <cfRule type="expression" dxfId="396" priority="405">
      <formula>X25="土"</formula>
    </cfRule>
    <cfRule type="expression" dxfId="395" priority="406">
      <formula>X25="日"</formula>
    </cfRule>
  </conditionalFormatting>
  <conditionalFormatting sqref="X25">
    <cfRule type="expression" dxfId="394" priority="404">
      <formula>AND(OR(I25=1,I25=10),X25=$BA$12)</formula>
    </cfRule>
  </conditionalFormatting>
  <conditionalFormatting sqref="X29">
    <cfRule type="expression" dxfId="393" priority="402">
      <formula>X29="土"</formula>
    </cfRule>
    <cfRule type="expression" dxfId="392" priority="403">
      <formula>X29="日"</formula>
    </cfRule>
  </conditionalFormatting>
  <conditionalFormatting sqref="X29">
    <cfRule type="expression" dxfId="391" priority="401">
      <formula>AND(OR(I29=1,I29=10),X29=$BA$12)</formula>
    </cfRule>
  </conditionalFormatting>
  <conditionalFormatting sqref="X33">
    <cfRule type="expression" dxfId="390" priority="399">
      <formula>X33="土"</formula>
    </cfRule>
    <cfRule type="expression" dxfId="389" priority="400">
      <formula>X33="日"</formula>
    </cfRule>
  </conditionalFormatting>
  <conditionalFormatting sqref="X33">
    <cfRule type="expression" dxfId="388" priority="398">
      <formula>AND(OR(I33=1,I33=10),X33=$BA$12)</formula>
    </cfRule>
  </conditionalFormatting>
  <conditionalFormatting sqref="X37">
    <cfRule type="expression" dxfId="387" priority="396">
      <formula>X37="土"</formula>
    </cfRule>
    <cfRule type="expression" dxfId="386" priority="397">
      <formula>X37="日"</formula>
    </cfRule>
  </conditionalFormatting>
  <conditionalFormatting sqref="X37">
    <cfRule type="expression" dxfId="385" priority="395">
      <formula>AND(OR(I37=1,I37=10),X37=$BA$12)</formula>
    </cfRule>
  </conditionalFormatting>
  <conditionalFormatting sqref="X42">
    <cfRule type="expression" dxfId="384" priority="393">
      <formula>X42="土"</formula>
    </cfRule>
    <cfRule type="expression" dxfId="383" priority="394">
      <formula>X42="日"</formula>
    </cfRule>
  </conditionalFormatting>
  <conditionalFormatting sqref="X42">
    <cfRule type="expression" dxfId="382" priority="392">
      <formula>AND(OR(I42=1,I42=10),X42=$BA$12)</formula>
    </cfRule>
  </conditionalFormatting>
  <conditionalFormatting sqref="X46">
    <cfRule type="expression" dxfId="381" priority="390">
      <formula>X46="土"</formula>
    </cfRule>
    <cfRule type="expression" dxfId="380" priority="391">
      <formula>X46="日"</formula>
    </cfRule>
  </conditionalFormatting>
  <conditionalFormatting sqref="X46">
    <cfRule type="expression" dxfId="379" priority="389">
      <formula>AND(OR(I46=1,I46=10),X46=$BA$12)</formula>
    </cfRule>
  </conditionalFormatting>
  <conditionalFormatting sqref="X50">
    <cfRule type="expression" dxfId="378" priority="387">
      <formula>X50="土"</formula>
    </cfRule>
    <cfRule type="expression" dxfId="377" priority="388">
      <formula>X50="日"</formula>
    </cfRule>
  </conditionalFormatting>
  <conditionalFormatting sqref="X50">
    <cfRule type="expression" dxfId="376" priority="386">
      <formula>AND(OR(I50=1,I50=10),X50=$BA$12)</formula>
    </cfRule>
  </conditionalFormatting>
  <conditionalFormatting sqref="X54">
    <cfRule type="expression" dxfId="375" priority="384">
      <formula>X54="土"</formula>
    </cfRule>
    <cfRule type="expression" dxfId="374" priority="385">
      <formula>X54="日"</formula>
    </cfRule>
  </conditionalFormatting>
  <conditionalFormatting sqref="X54">
    <cfRule type="expression" dxfId="373" priority="383">
      <formula>AND(OR(I54=1,I54=10),X54=$BA$12)</formula>
    </cfRule>
  </conditionalFormatting>
  <conditionalFormatting sqref="X58">
    <cfRule type="expression" dxfId="372" priority="381">
      <formula>X58="土"</formula>
    </cfRule>
    <cfRule type="expression" dxfId="371" priority="382">
      <formula>X58="日"</formula>
    </cfRule>
  </conditionalFormatting>
  <conditionalFormatting sqref="X58">
    <cfRule type="expression" dxfId="370" priority="380">
      <formula>AND(OR(I58=1,I58=10),X58=$BA$12)</formula>
    </cfRule>
  </conditionalFormatting>
  <conditionalFormatting sqref="AE16">
    <cfRule type="expression" dxfId="369" priority="377">
      <formula>AE17=$BA$17</formula>
    </cfRule>
    <cfRule type="expression" dxfId="368" priority="378">
      <formula>AE17=$BA$18</formula>
    </cfRule>
  </conditionalFormatting>
  <conditionalFormatting sqref="AE16">
    <cfRule type="expression" dxfId="367" priority="375">
      <formula>AND(E17=9,$BA$2=2024,2028)</formula>
    </cfRule>
    <cfRule type="expression" dxfId="366" priority="376">
      <formula>AND(OR(E17=7,E17=9),AE17=$BA$12)</formula>
    </cfRule>
  </conditionalFormatting>
  <conditionalFormatting sqref="AE20">
    <cfRule type="expression" dxfId="365" priority="373">
      <formula>AE21=$BA$17</formula>
    </cfRule>
    <cfRule type="expression" dxfId="364" priority="374">
      <formula>AE21=$BA$18</formula>
    </cfRule>
  </conditionalFormatting>
  <conditionalFormatting sqref="AE20">
    <cfRule type="expression" dxfId="363" priority="371">
      <formula>AND(E21=9,$BA$2=2024,2028)</formula>
    </cfRule>
    <cfRule type="expression" dxfId="362" priority="372">
      <formula>AND(OR(E21=7,E21=9),AE21=$BA$12)</formula>
    </cfRule>
  </conditionalFormatting>
  <conditionalFormatting sqref="AE24">
    <cfRule type="expression" dxfId="361" priority="369">
      <formula>AE25=$BA$17</formula>
    </cfRule>
    <cfRule type="expression" dxfId="360" priority="370">
      <formula>AE25=$BA$18</formula>
    </cfRule>
  </conditionalFormatting>
  <conditionalFormatting sqref="AE24">
    <cfRule type="expression" dxfId="359" priority="367">
      <formula>AND(E25=9,$BA$2=2024,2028)</formula>
    </cfRule>
    <cfRule type="expression" dxfId="358" priority="368">
      <formula>AND(OR(E25=7,E25=9),AE25=$BA$12)</formula>
    </cfRule>
  </conditionalFormatting>
  <conditionalFormatting sqref="AE28">
    <cfRule type="expression" dxfId="357" priority="365">
      <formula>AE29=$BA$17</formula>
    </cfRule>
    <cfRule type="expression" dxfId="356" priority="366">
      <formula>AE29=$BA$18</formula>
    </cfRule>
  </conditionalFormatting>
  <conditionalFormatting sqref="AE28">
    <cfRule type="expression" dxfId="355" priority="363">
      <formula>AND(E29=9,$BA$2=2024,2028)</formula>
    </cfRule>
    <cfRule type="expression" dxfId="354" priority="364">
      <formula>AND(OR(E29=7,E29=9),AE29=$BA$12)</formula>
    </cfRule>
  </conditionalFormatting>
  <conditionalFormatting sqref="AE32">
    <cfRule type="expression" dxfId="353" priority="361">
      <formula>AE33=$BA$17</formula>
    </cfRule>
    <cfRule type="expression" dxfId="352" priority="362">
      <formula>AE33=$BA$18</formula>
    </cfRule>
  </conditionalFormatting>
  <conditionalFormatting sqref="AE32">
    <cfRule type="expression" dxfId="351" priority="359">
      <formula>AND(E33=9,$BA$2=2024,2028)</formula>
    </cfRule>
    <cfRule type="expression" dxfId="350" priority="360">
      <formula>AND(OR(E33=7,E33=9),AE33=$BA$12)</formula>
    </cfRule>
  </conditionalFormatting>
  <conditionalFormatting sqref="AE36">
    <cfRule type="expression" dxfId="349" priority="357">
      <formula>AE37=$BA$17</formula>
    </cfRule>
    <cfRule type="expression" dxfId="348" priority="358">
      <formula>AE37=$BA$18</formula>
    </cfRule>
  </conditionalFormatting>
  <conditionalFormatting sqref="AE36">
    <cfRule type="expression" dxfId="347" priority="355">
      <formula>AND(E37=9,$BA$2=2024,2028)</formula>
    </cfRule>
    <cfRule type="expression" dxfId="346" priority="356">
      <formula>AND(OR(E37=7,E37=9),AE37=$BA$12)</formula>
    </cfRule>
  </conditionalFormatting>
  <conditionalFormatting sqref="AE41">
    <cfRule type="expression" dxfId="345" priority="353">
      <formula>AE42=$BA$17</formula>
    </cfRule>
    <cfRule type="expression" dxfId="344" priority="354">
      <formula>AE42=$BA$18</formula>
    </cfRule>
  </conditionalFormatting>
  <conditionalFormatting sqref="AE41">
    <cfRule type="expression" dxfId="343" priority="351">
      <formula>AND(E42=9,$BA$2=2024,2028)</formula>
    </cfRule>
    <cfRule type="expression" dxfId="342" priority="352">
      <formula>AND(OR(E42=7,E42=9),AE42=$BA$12)</formula>
    </cfRule>
  </conditionalFormatting>
  <conditionalFormatting sqref="AE45">
    <cfRule type="expression" dxfId="341" priority="349">
      <formula>AE46=$BA$17</formula>
    </cfRule>
    <cfRule type="expression" dxfId="340" priority="350">
      <formula>AE46=$BA$18</formula>
    </cfRule>
  </conditionalFormatting>
  <conditionalFormatting sqref="AE45">
    <cfRule type="expression" dxfId="339" priority="347">
      <formula>AND(E46=9,$BA$2=2024,2028)</formula>
    </cfRule>
    <cfRule type="expression" dxfId="338" priority="348">
      <formula>AND(OR(E46=7,E46=9),AE46=$BA$12)</formula>
    </cfRule>
  </conditionalFormatting>
  <conditionalFormatting sqref="AE49">
    <cfRule type="expression" dxfId="337" priority="345">
      <formula>AE50=$BA$17</formula>
    </cfRule>
    <cfRule type="expression" dxfId="336" priority="346">
      <formula>AE50=$BA$18</formula>
    </cfRule>
  </conditionalFormatting>
  <conditionalFormatting sqref="AE49">
    <cfRule type="expression" dxfId="335" priority="343">
      <formula>AND(E50=9,$BA$2=2024,2028)</formula>
    </cfRule>
    <cfRule type="expression" dxfId="334" priority="344">
      <formula>AND(OR(E50=7,E50=9),AE50=$BA$12)</formula>
    </cfRule>
  </conditionalFormatting>
  <conditionalFormatting sqref="AE53">
    <cfRule type="expression" dxfId="333" priority="341">
      <formula>AE54=$BA$17</formula>
    </cfRule>
    <cfRule type="expression" dxfId="332" priority="342">
      <formula>AE54=$BA$18</formula>
    </cfRule>
  </conditionalFormatting>
  <conditionalFormatting sqref="AE53">
    <cfRule type="expression" dxfId="331" priority="339">
      <formula>AND(E54=9,$BA$2=2024,2028)</formula>
    </cfRule>
    <cfRule type="expression" dxfId="330" priority="340">
      <formula>AND(OR(E54=7,E54=9),AE54=$BA$12)</formula>
    </cfRule>
  </conditionalFormatting>
  <conditionalFormatting sqref="AE57">
    <cfRule type="expression" dxfId="329" priority="337">
      <formula>AE58=$BA$17</formula>
    </cfRule>
    <cfRule type="expression" dxfId="328" priority="338">
      <formula>AE58=$BA$18</formula>
    </cfRule>
  </conditionalFormatting>
  <conditionalFormatting sqref="AE57">
    <cfRule type="expression" dxfId="327" priority="335">
      <formula>AND(E58=9,$BA$2=2024,2028)</formula>
    </cfRule>
    <cfRule type="expression" dxfId="326" priority="336">
      <formula>AND(OR(E58=7,E58=9),AE58=$BA$12)</formula>
    </cfRule>
  </conditionalFormatting>
  <conditionalFormatting sqref="AE17">
    <cfRule type="expression" dxfId="325" priority="332">
      <formula>AE17="土"</formula>
    </cfRule>
    <cfRule type="expression" dxfId="324" priority="333">
      <formula>AE17="日"</formula>
    </cfRule>
  </conditionalFormatting>
  <conditionalFormatting sqref="AE17">
    <cfRule type="expression" dxfId="323" priority="330">
      <formula>AND(E17=9,$BA$2=2024,2028)</formula>
    </cfRule>
    <cfRule type="expression" dxfId="322" priority="331">
      <formula>AND(OR(E17=7,E17=9),AE17=$BA$12)</formula>
    </cfRule>
  </conditionalFormatting>
  <conditionalFormatting sqref="AE21">
    <cfRule type="expression" dxfId="321" priority="328">
      <formula>AE21="土"</formula>
    </cfRule>
    <cfRule type="expression" dxfId="320" priority="329">
      <formula>AE21="日"</formula>
    </cfRule>
  </conditionalFormatting>
  <conditionalFormatting sqref="AE21">
    <cfRule type="expression" dxfId="319" priority="326">
      <formula>AND(E21=9,$BA$2=2024,2028)</formula>
    </cfRule>
    <cfRule type="expression" dxfId="318" priority="327">
      <formula>AND(OR(E21=7,E21=9),AE21=$BA$12)</formula>
    </cfRule>
  </conditionalFormatting>
  <conditionalFormatting sqref="AE25">
    <cfRule type="expression" dxfId="317" priority="324">
      <formula>AE25="土"</formula>
    </cfRule>
    <cfRule type="expression" dxfId="316" priority="325">
      <formula>AE25="日"</formula>
    </cfRule>
  </conditionalFormatting>
  <conditionalFormatting sqref="AE25">
    <cfRule type="expression" dxfId="315" priority="322">
      <formula>AND(E25=9,$BA$2=2024,2028)</formula>
    </cfRule>
    <cfRule type="expression" dxfId="314" priority="323">
      <formula>AND(OR(E25=7,E25=9),AE25=$BA$12)</formula>
    </cfRule>
  </conditionalFormatting>
  <conditionalFormatting sqref="AE29">
    <cfRule type="expression" dxfId="313" priority="320">
      <formula>AE29="土"</formula>
    </cfRule>
    <cfRule type="expression" dxfId="312" priority="321">
      <formula>AE29="日"</formula>
    </cfRule>
  </conditionalFormatting>
  <conditionalFormatting sqref="AE29">
    <cfRule type="expression" dxfId="311" priority="318">
      <formula>AND(E29=9,$BA$2=2024,2028)</formula>
    </cfRule>
    <cfRule type="expression" dxfId="310" priority="319">
      <formula>AND(OR(E29=7,E29=9),AE29=$BA$12)</formula>
    </cfRule>
  </conditionalFormatting>
  <conditionalFormatting sqref="AE33">
    <cfRule type="expression" dxfId="309" priority="316">
      <formula>AE33="土"</formula>
    </cfRule>
    <cfRule type="expression" dxfId="308" priority="317">
      <formula>AE33="日"</formula>
    </cfRule>
  </conditionalFormatting>
  <conditionalFormatting sqref="AE33">
    <cfRule type="expression" dxfId="307" priority="314">
      <formula>AND(E33=9,$BA$2=2024,2028)</formula>
    </cfRule>
    <cfRule type="expression" dxfId="306" priority="315">
      <formula>AND(OR(E33=7,E33=9),AE33=$BA$12)</formula>
    </cfRule>
  </conditionalFormatting>
  <conditionalFormatting sqref="AE37">
    <cfRule type="expression" dxfId="305" priority="312">
      <formula>AE37="土"</formula>
    </cfRule>
    <cfRule type="expression" dxfId="304" priority="313">
      <formula>AE37="日"</formula>
    </cfRule>
  </conditionalFormatting>
  <conditionalFormatting sqref="AE37">
    <cfRule type="expression" dxfId="303" priority="310">
      <formula>AND(E37=9,$BA$2=2024,2028)</formula>
    </cfRule>
    <cfRule type="expression" dxfId="302" priority="311">
      <formula>AND(OR(E37=7,E37=9),AE37=$BA$12)</formula>
    </cfRule>
  </conditionalFormatting>
  <conditionalFormatting sqref="AE42">
    <cfRule type="expression" dxfId="301" priority="308">
      <formula>AE42="土"</formula>
    </cfRule>
    <cfRule type="expression" dxfId="300" priority="309">
      <formula>AE42="日"</formula>
    </cfRule>
  </conditionalFormatting>
  <conditionalFormatting sqref="AE42">
    <cfRule type="expression" dxfId="299" priority="306">
      <formula>AND(E42=9,$BA$2=2024,2028)</formula>
    </cfRule>
    <cfRule type="expression" dxfId="298" priority="307">
      <formula>AND(OR(E42=7,E42=9),AE42=$BA$12)</formula>
    </cfRule>
  </conditionalFormatting>
  <conditionalFormatting sqref="AE46">
    <cfRule type="expression" dxfId="297" priority="304">
      <formula>AE46="土"</formula>
    </cfRule>
    <cfRule type="expression" dxfId="296" priority="305">
      <formula>AE46="日"</formula>
    </cfRule>
  </conditionalFormatting>
  <conditionalFormatting sqref="AE46">
    <cfRule type="expression" dxfId="295" priority="302">
      <formula>AND(E46=9,$BA$2=2024,2028)</formula>
    </cfRule>
    <cfRule type="expression" dxfId="294" priority="303">
      <formula>AND(OR(E46=7,E46=9),AE46=$BA$12)</formula>
    </cfRule>
  </conditionalFormatting>
  <conditionalFormatting sqref="AE50">
    <cfRule type="expression" dxfId="293" priority="300">
      <formula>AE50="土"</formula>
    </cfRule>
    <cfRule type="expression" dxfId="292" priority="301">
      <formula>AE50="日"</formula>
    </cfRule>
  </conditionalFormatting>
  <conditionalFormatting sqref="AE50">
    <cfRule type="expression" dxfId="291" priority="298">
      <formula>AND(E50=9,$BA$2=2024,2028)</formula>
    </cfRule>
    <cfRule type="expression" dxfId="290" priority="299">
      <formula>AND(OR(E50=7,E50=9),AE50=$BA$12)</formula>
    </cfRule>
  </conditionalFormatting>
  <conditionalFormatting sqref="AE54">
    <cfRule type="expression" dxfId="289" priority="296">
      <formula>AE54="土"</formula>
    </cfRule>
    <cfRule type="expression" dxfId="288" priority="297">
      <formula>AE54="日"</formula>
    </cfRule>
  </conditionalFormatting>
  <conditionalFormatting sqref="AE54">
    <cfRule type="expression" dxfId="287" priority="294">
      <formula>AND(E54=9,$BA$2=2024,2028)</formula>
    </cfRule>
    <cfRule type="expression" dxfId="286" priority="295">
      <formula>AND(OR(E54=7,E54=9),AE54=$BA$12)</formula>
    </cfRule>
  </conditionalFormatting>
  <conditionalFormatting sqref="AE58">
    <cfRule type="expression" dxfId="285" priority="292">
      <formula>AE58="土"</formula>
    </cfRule>
    <cfRule type="expression" dxfId="284" priority="293">
      <formula>AE58="日"</formula>
    </cfRule>
  </conditionalFormatting>
  <conditionalFormatting sqref="AE58">
    <cfRule type="expression" dxfId="283" priority="290">
      <formula>AND(E58=9,$BA$2=2024,2028)</formula>
    </cfRule>
    <cfRule type="expression" dxfId="282" priority="291">
      <formula>AND(OR(E58=7,E58=9),AE58=$BA$12)</formula>
    </cfRule>
  </conditionalFormatting>
  <conditionalFormatting sqref="AF16">
    <cfRule type="expression" dxfId="281" priority="287">
      <formula>AF17=$BA$17</formula>
    </cfRule>
    <cfRule type="expression" dxfId="280" priority="288">
      <formula>AF17=$BA$18</formula>
    </cfRule>
  </conditionalFormatting>
  <conditionalFormatting sqref="AF16">
    <cfRule type="expression" dxfId="279" priority="285">
      <formula>AND(E17=9,$BA$2=2021,2022,2023,2025,2026,2027,2029,2030)</formula>
    </cfRule>
    <cfRule type="expression" dxfId="278" priority="286">
      <formula>OR(E17=11,E17=12)</formula>
    </cfRule>
  </conditionalFormatting>
  <conditionalFormatting sqref="AF20">
    <cfRule type="expression" dxfId="277" priority="283">
      <formula>AF21=$BA$17</formula>
    </cfRule>
    <cfRule type="expression" dxfId="276" priority="284">
      <formula>AF21=$BA$18</formula>
    </cfRule>
  </conditionalFormatting>
  <conditionalFormatting sqref="AF20">
    <cfRule type="expression" dxfId="275" priority="281">
      <formula>AND(E21=9,$BA$2=2021,2022,2023,2025,2026,2027,2029,2030)</formula>
    </cfRule>
    <cfRule type="expression" dxfId="274" priority="282">
      <formula>OR(E21=11,E21=12)</formula>
    </cfRule>
  </conditionalFormatting>
  <conditionalFormatting sqref="AF24">
    <cfRule type="expression" dxfId="273" priority="279">
      <formula>AF25=$BA$17</formula>
    </cfRule>
    <cfRule type="expression" dxfId="272" priority="280">
      <formula>AF25=$BA$18</formula>
    </cfRule>
  </conditionalFormatting>
  <conditionalFormatting sqref="AF24">
    <cfRule type="expression" dxfId="271" priority="277">
      <formula>AND(E25=9,$BA$2=2021,2022,2023,2025,2026,2027,2029,2030)</formula>
    </cfRule>
    <cfRule type="expression" dxfId="270" priority="278">
      <formula>OR(E25=11,E25=12)</formula>
    </cfRule>
  </conditionalFormatting>
  <conditionalFormatting sqref="AF28">
    <cfRule type="expression" dxfId="269" priority="275">
      <formula>AF29=$BA$17</formula>
    </cfRule>
    <cfRule type="expression" dxfId="268" priority="276">
      <formula>AF29=$BA$18</formula>
    </cfRule>
  </conditionalFormatting>
  <conditionalFormatting sqref="AF28">
    <cfRule type="expression" dxfId="267" priority="273">
      <formula>AND(E29=9,$BA$2=2021,2022,2023,2025,2026,2027,2029,2030)</formula>
    </cfRule>
    <cfRule type="expression" dxfId="266" priority="274">
      <formula>OR(E29=11,E29=12)</formula>
    </cfRule>
  </conditionalFormatting>
  <conditionalFormatting sqref="AF32">
    <cfRule type="expression" dxfId="265" priority="271">
      <formula>AF33=$BA$17</formula>
    </cfRule>
    <cfRule type="expression" dxfId="264" priority="272">
      <formula>AF33=$BA$18</formula>
    </cfRule>
  </conditionalFormatting>
  <conditionalFormatting sqref="AF32">
    <cfRule type="expression" dxfId="263" priority="269">
      <formula>AND(E33=9,$BA$2=2021,2022,2023,2025,2026,2027,2029,2030)</formula>
    </cfRule>
    <cfRule type="expression" dxfId="262" priority="270">
      <formula>OR(E33=11,E33=12)</formula>
    </cfRule>
  </conditionalFormatting>
  <conditionalFormatting sqref="AF36">
    <cfRule type="expression" dxfId="261" priority="267">
      <formula>AF37=$BA$17</formula>
    </cfRule>
    <cfRule type="expression" dxfId="260" priority="268">
      <formula>AF37=$BA$18</formula>
    </cfRule>
  </conditionalFormatting>
  <conditionalFormatting sqref="AF36">
    <cfRule type="expression" dxfId="259" priority="265">
      <formula>AND(E37=9,$BA$2=2021,2022,2023,2025,2026,2027,2029,2030)</formula>
    </cfRule>
    <cfRule type="expression" dxfId="258" priority="266">
      <formula>OR(E37=11,E37=12)</formula>
    </cfRule>
  </conditionalFormatting>
  <conditionalFormatting sqref="AF41">
    <cfRule type="expression" dxfId="257" priority="263">
      <formula>AF42=$BA$17</formula>
    </cfRule>
    <cfRule type="expression" dxfId="256" priority="264">
      <formula>AF42=$BA$18</formula>
    </cfRule>
  </conditionalFormatting>
  <conditionalFormatting sqref="AF41">
    <cfRule type="expression" dxfId="255" priority="261">
      <formula>AND(E42=9,$BA$2=2021,2022,2023,2025,2026,2027,2029,2030)</formula>
    </cfRule>
    <cfRule type="expression" dxfId="254" priority="262">
      <formula>OR(E42=11,E42=12)</formula>
    </cfRule>
  </conditionalFormatting>
  <conditionalFormatting sqref="AF45">
    <cfRule type="expression" dxfId="253" priority="259">
      <formula>AF46=$BA$17</formula>
    </cfRule>
    <cfRule type="expression" dxfId="252" priority="260">
      <formula>AF46=$BA$18</formula>
    </cfRule>
  </conditionalFormatting>
  <conditionalFormatting sqref="AF45">
    <cfRule type="expression" dxfId="251" priority="257">
      <formula>AND(E46=9,$BA$2=2021,2022,2023,2025,2026,2027,2029,2030)</formula>
    </cfRule>
    <cfRule type="expression" dxfId="250" priority="258">
      <formula>OR(E46=11,E46=12)</formula>
    </cfRule>
  </conditionalFormatting>
  <conditionalFormatting sqref="AF49">
    <cfRule type="expression" dxfId="249" priority="255">
      <formula>AF50=$BA$17</formula>
    </cfRule>
    <cfRule type="expression" dxfId="248" priority="256">
      <formula>AF50=$BA$18</formula>
    </cfRule>
  </conditionalFormatting>
  <conditionalFormatting sqref="AF49">
    <cfRule type="expression" dxfId="247" priority="253">
      <formula>AND(E50=9,$BA$2=2021,2022,2023,2025,2026,2027,2029,2030)</formula>
    </cfRule>
    <cfRule type="expression" dxfId="246" priority="254">
      <formula>OR(E50=11,E50=12)</formula>
    </cfRule>
  </conditionalFormatting>
  <conditionalFormatting sqref="AF53">
    <cfRule type="expression" dxfId="245" priority="251">
      <formula>AF54=$BA$17</formula>
    </cfRule>
    <cfRule type="expression" dxfId="244" priority="252">
      <formula>AF54=$BA$18</formula>
    </cfRule>
  </conditionalFormatting>
  <conditionalFormatting sqref="AF53">
    <cfRule type="expression" dxfId="243" priority="249">
      <formula>AND(E54=9,$BA$2=2021,2022,2023,2025,2026,2027,2029,2030)</formula>
    </cfRule>
    <cfRule type="expression" dxfId="242" priority="250">
      <formula>OR(E54=11,E54=12)</formula>
    </cfRule>
  </conditionalFormatting>
  <conditionalFormatting sqref="AF57">
    <cfRule type="expression" dxfId="241" priority="247">
      <formula>AF58=$BA$17</formula>
    </cfRule>
    <cfRule type="expression" dxfId="240" priority="248">
      <formula>AF58=$BA$18</formula>
    </cfRule>
  </conditionalFormatting>
  <conditionalFormatting sqref="AF57">
    <cfRule type="expression" dxfId="239" priority="245">
      <formula>AND(E58=9,$BA$2=2021,2022,2023,2025,2026,2027,2029,2030)</formula>
    </cfRule>
    <cfRule type="expression" dxfId="238" priority="246">
      <formula>OR(E58=11,E58=12)</formula>
    </cfRule>
  </conditionalFormatting>
  <conditionalFormatting sqref="AF17">
    <cfRule type="expression" dxfId="237" priority="242">
      <formula>AF17="土"</formula>
    </cfRule>
    <cfRule type="expression" dxfId="236" priority="243">
      <formula>AF17="日"</formula>
    </cfRule>
  </conditionalFormatting>
  <conditionalFormatting sqref="AF17">
    <cfRule type="expression" dxfId="235" priority="240">
      <formula>AND(E17=9,+$BA$2=2021,2022,2023,2025,2026,2027,2029,2030)</formula>
    </cfRule>
    <cfRule type="expression" dxfId="234" priority="241">
      <formula>OR(E17=11,E17=12)</formula>
    </cfRule>
  </conditionalFormatting>
  <conditionalFormatting sqref="AF21">
    <cfRule type="expression" dxfId="233" priority="238">
      <formula>AF21="土"</formula>
    </cfRule>
    <cfRule type="expression" dxfId="232" priority="239">
      <formula>AF21="日"</formula>
    </cfRule>
  </conditionalFormatting>
  <conditionalFormatting sqref="AF21">
    <cfRule type="expression" dxfId="231" priority="236">
      <formula>AND(E21=9,+$BA$2=2021,2022,2023,2025,2026,2027,2029,2030)</formula>
    </cfRule>
    <cfRule type="expression" dxfId="230" priority="237">
      <formula>OR(E21=11,E21=12)</formula>
    </cfRule>
  </conditionalFormatting>
  <conditionalFormatting sqref="AF25">
    <cfRule type="expression" dxfId="229" priority="234">
      <formula>AF25="土"</formula>
    </cfRule>
    <cfRule type="expression" dxfId="228" priority="235">
      <formula>AF25="日"</formula>
    </cfRule>
  </conditionalFormatting>
  <conditionalFormatting sqref="AF25">
    <cfRule type="expression" dxfId="227" priority="232">
      <formula>AND(E25=9,+$BA$2=2021,2022,2023,2025,2026,2027,2029,2030)</formula>
    </cfRule>
    <cfRule type="expression" dxfId="226" priority="233">
      <formula>OR(E25=11,E25=12)</formula>
    </cfRule>
  </conditionalFormatting>
  <conditionalFormatting sqref="AF29">
    <cfRule type="expression" dxfId="225" priority="230">
      <formula>AF29="土"</formula>
    </cfRule>
    <cfRule type="expression" dxfId="224" priority="231">
      <formula>AF29="日"</formula>
    </cfRule>
  </conditionalFormatting>
  <conditionalFormatting sqref="AF29">
    <cfRule type="expression" dxfId="223" priority="228">
      <formula>AND(E29=9,+$BA$2=2021,2022,2023,2025,2026,2027,2029,2030)</formula>
    </cfRule>
    <cfRule type="expression" dxfId="222" priority="229">
      <formula>OR(E29=11,E29=12)</formula>
    </cfRule>
  </conditionalFormatting>
  <conditionalFormatting sqref="AF33">
    <cfRule type="expression" dxfId="221" priority="226">
      <formula>AF33="土"</formula>
    </cfRule>
    <cfRule type="expression" dxfId="220" priority="227">
      <formula>AF33="日"</formula>
    </cfRule>
  </conditionalFormatting>
  <conditionalFormatting sqref="AF33">
    <cfRule type="expression" dxfId="219" priority="224">
      <formula>AND(E33=9,+$BA$2=2021,2022,2023,2025,2026,2027,2029,2030)</formula>
    </cfRule>
    <cfRule type="expression" dxfId="218" priority="225">
      <formula>OR(E33=11,E33=12)</formula>
    </cfRule>
  </conditionalFormatting>
  <conditionalFormatting sqref="AF37">
    <cfRule type="expression" dxfId="217" priority="222">
      <formula>AF37="土"</formula>
    </cfRule>
    <cfRule type="expression" dxfId="216" priority="223">
      <formula>AF37="日"</formula>
    </cfRule>
  </conditionalFormatting>
  <conditionalFormatting sqref="AF37">
    <cfRule type="expression" dxfId="215" priority="220">
      <formula>AND(E37=9,+$BA$2=2021,2022,2023,2025,2026,2027,2029,2030)</formula>
    </cfRule>
    <cfRule type="expression" dxfId="214" priority="221">
      <formula>OR(E37=11,E37=12)</formula>
    </cfRule>
  </conditionalFormatting>
  <conditionalFormatting sqref="AF42">
    <cfRule type="expression" dxfId="213" priority="218">
      <formula>AF42="土"</formula>
    </cfRule>
    <cfRule type="expression" dxfId="212" priority="219">
      <formula>AF42="日"</formula>
    </cfRule>
  </conditionalFormatting>
  <conditionalFormatting sqref="AF42">
    <cfRule type="expression" dxfId="211" priority="216">
      <formula>AND(E42=9,+$BA$2=2021,2022,2023,2025,2026,2027,2029,2030)</formula>
    </cfRule>
    <cfRule type="expression" dxfId="210" priority="217">
      <formula>OR(E42=11,E42=12)</formula>
    </cfRule>
  </conditionalFormatting>
  <conditionalFormatting sqref="AF46">
    <cfRule type="expression" dxfId="209" priority="214">
      <formula>AF46="土"</formula>
    </cfRule>
    <cfRule type="expression" dxfId="208" priority="215">
      <formula>AF46="日"</formula>
    </cfRule>
  </conditionalFormatting>
  <conditionalFormatting sqref="AF46">
    <cfRule type="expression" dxfId="207" priority="212">
      <formula>AND(E46=9,+$BA$2=2021,2022,2023,2025,2026,2027,2029,2030)</formula>
    </cfRule>
    <cfRule type="expression" dxfId="206" priority="213">
      <formula>OR(E46=11,E46=12)</formula>
    </cfRule>
  </conditionalFormatting>
  <conditionalFormatting sqref="AF50">
    <cfRule type="expression" dxfId="205" priority="210">
      <formula>AF50="土"</formula>
    </cfRule>
    <cfRule type="expression" dxfId="204" priority="211">
      <formula>AF50="日"</formula>
    </cfRule>
  </conditionalFormatting>
  <conditionalFormatting sqref="AF50">
    <cfRule type="expression" dxfId="203" priority="208">
      <formula>AND(E50=9,+$BA$2=2021,2022,2023,2025,2026,2027,2029,2030)</formula>
    </cfRule>
    <cfRule type="expression" dxfId="202" priority="209">
      <formula>OR(E50=11,E50=12)</formula>
    </cfRule>
  </conditionalFormatting>
  <conditionalFormatting sqref="AF54">
    <cfRule type="expression" dxfId="201" priority="206">
      <formula>AF54="土"</formula>
    </cfRule>
    <cfRule type="expression" dxfId="200" priority="207">
      <formula>AF54="日"</formula>
    </cfRule>
  </conditionalFormatting>
  <conditionalFormatting sqref="AF54">
    <cfRule type="expression" dxfId="199" priority="204">
      <formula>AND(E54=9,+$BA$2=2021,2022,2023,2025,2026,2027,2029,2030)</formula>
    </cfRule>
    <cfRule type="expression" dxfId="198" priority="205">
      <formula>OR(E54=11,E54=12)</formula>
    </cfRule>
  </conditionalFormatting>
  <conditionalFormatting sqref="AF58">
    <cfRule type="expression" dxfId="197" priority="202">
      <formula>AF58="土"</formula>
    </cfRule>
    <cfRule type="expression" dxfId="196" priority="203">
      <formula>AF58="日"</formula>
    </cfRule>
  </conditionalFormatting>
  <conditionalFormatting sqref="AF58">
    <cfRule type="expression" dxfId="195" priority="200">
      <formula>AND(E58=9,+$BA$2=2021,2022,2023,2025,2026,2027,2029,2030)</formula>
    </cfRule>
    <cfRule type="expression" dxfId="194" priority="201">
      <formula>OR(E58=11,E58=12)</formula>
    </cfRule>
  </conditionalFormatting>
  <conditionalFormatting sqref="J15">
    <cfRule type="expression" dxfId="193" priority="199">
      <formula>OR(J15=$BF$14,J15=$BF$16)</formula>
    </cfRule>
  </conditionalFormatting>
  <conditionalFormatting sqref="K15:AP15">
    <cfRule type="expression" dxfId="192" priority="198">
      <formula>OR(K15=$BF$14,K15=$BF$16)</formula>
    </cfRule>
  </conditionalFormatting>
  <conditionalFormatting sqref="J14">
    <cfRule type="expression" dxfId="191" priority="192">
      <formula>"I14=$AZ$19"</formula>
    </cfRule>
    <cfRule type="expression" dxfId="190" priority="193">
      <formula>"I14=$AZ$18"</formula>
    </cfRule>
    <cfRule type="expression" dxfId="189" priority="194">
      <formula>J14=$BC$17</formula>
    </cfRule>
    <cfRule type="expression" dxfId="188" priority="195">
      <formula>J14=$BC$20</formula>
    </cfRule>
    <cfRule type="expression" dxfId="187" priority="196">
      <formula>J14=$BC$16</formula>
    </cfRule>
    <cfRule type="expression" dxfId="186" priority="197">
      <formula>J14=$BC$15</formula>
    </cfRule>
  </conditionalFormatting>
  <conditionalFormatting sqref="K14:AN14">
    <cfRule type="expression" dxfId="185" priority="186">
      <formula>"I14=$AZ$19"</formula>
    </cfRule>
    <cfRule type="expression" dxfId="184" priority="187">
      <formula>"I14=$AZ$18"</formula>
    </cfRule>
    <cfRule type="expression" dxfId="183" priority="188">
      <formula>K14=$BC$17</formula>
    </cfRule>
    <cfRule type="expression" dxfId="182" priority="189">
      <formula>K14=$BC$20</formula>
    </cfRule>
    <cfRule type="expression" dxfId="181" priority="190">
      <formula>K14=$BC$16</formula>
    </cfRule>
    <cfRule type="expression" dxfId="180" priority="191">
      <formula>K14=$BC$15</formula>
    </cfRule>
  </conditionalFormatting>
  <conditionalFormatting sqref="J18">
    <cfRule type="expression" dxfId="179" priority="180">
      <formula>"I18=$AZ$19"</formula>
    </cfRule>
    <cfRule type="expression" dxfId="178" priority="181">
      <formula>"I18=$AZ$18"</formula>
    </cfRule>
    <cfRule type="expression" dxfId="177" priority="182">
      <formula>J18=$BC$17</formula>
    </cfRule>
    <cfRule type="expression" dxfId="176" priority="183">
      <formula>J18=$BC$20</formula>
    </cfRule>
    <cfRule type="expression" dxfId="175" priority="184">
      <formula>J18=$BC$16</formula>
    </cfRule>
    <cfRule type="expression" dxfId="174" priority="185">
      <formula>J18=$BC$15</formula>
    </cfRule>
  </conditionalFormatting>
  <conditionalFormatting sqref="J22">
    <cfRule type="expression" dxfId="173" priority="174">
      <formula>J22=$BC$19</formula>
    </cfRule>
    <cfRule type="expression" dxfId="172" priority="175">
      <formula>"I22=$AZ$18"""</formula>
    </cfRule>
    <cfRule type="expression" dxfId="171" priority="176">
      <formula>"I22=$AZ$17"</formula>
    </cfRule>
    <cfRule type="expression" dxfId="170" priority="177">
      <formula>J22=$BC$20</formula>
    </cfRule>
    <cfRule type="expression" dxfId="169" priority="178">
      <formula>J22=$BC$16</formula>
    </cfRule>
    <cfRule type="expression" dxfId="168" priority="179">
      <formula>J22=$BC$15</formula>
    </cfRule>
  </conditionalFormatting>
  <conditionalFormatting sqref="J26">
    <cfRule type="expression" dxfId="167" priority="157">
      <formula>J26=$BC$19</formula>
    </cfRule>
    <cfRule type="expression" dxfId="166" priority="158">
      <formula>OR(J26=$BC$17,J26=$BC$18)</formula>
    </cfRule>
    <cfRule type="expression" dxfId="165" priority="171">
      <formula>J26=$BC$20</formula>
    </cfRule>
    <cfRule type="expression" dxfId="164" priority="172">
      <formula>J26=$BC$16</formula>
    </cfRule>
    <cfRule type="expression" dxfId="163" priority="173">
      <formula>J26=$BC$15</formula>
    </cfRule>
  </conditionalFormatting>
  <conditionalFormatting sqref="K18:AN18">
    <cfRule type="expression" dxfId="162" priority="165">
      <formula>"I18=$AZ$19"</formula>
    </cfRule>
    <cfRule type="expression" dxfId="161" priority="166">
      <formula>"I18=$AZ$18"</formula>
    </cfRule>
    <cfRule type="expression" dxfId="160" priority="167">
      <formula>K18=$BC$17</formula>
    </cfRule>
    <cfRule type="expression" dxfId="159" priority="168">
      <formula>K18=$BC$20</formula>
    </cfRule>
    <cfRule type="expression" dxfId="158" priority="169">
      <formula>K18=$BC$16</formula>
    </cfRule>
    <cfRule type="expression" dxfId="157" priority="170">
      <formula>K18=$BC$15</formula>
    </cfRule>
  </conditionalFormatting>
  <conditionalFormatting sqref="K22:AN22">
    <cfRule type="expression" dxfId="156" priority="159">
      <formula>K22=$BC$19</formula>
    </cfRule>
    <cfRule type="expression" dxfId="155" priority="160">
      <formula>"I22=$AZ$18"""</formula>
    </cfRule>
    <cfRule type="expression" dxfId="154" priority="161">
      <formula>"I22=$AZ$17"</formula>
    </cfRule>
    <cfRule type="expression" dxfId="153" priority="162">
      <formula>K22=$BC$20</formula>
    </cfRule>
    <cfRule type="expression" dxfId="152" priority="163">
      <formula>K22=$BC$16</formula>
    </cfRule>
    <cfRule type="expression" dxfId="151" priority="164">
      <formula>K22=$BC$15</formula>
    </cfRule>
  </conditionalFormatting>
  <conditionalFormatting sqref="K26:AN26">
    <cfRule type="expression" dxfId="150" priority="152">
      <formula>K26=$BC$19</formula>
    </cfRule>
    <cfRule type="expression" dxfId="149" priority="153">
      <formula>OR(K26=$BC$17,K26=$BC$18)</formula>
    </cfRule>
    <cfRule type="expression" dxfId="148" priority="154">
      <formula>K26=$BC$20</formula>
    </cfRule>
    <cfRule type="expression" dxfId="147" priority="155">
      <formula>K26=$BC$16</formula>
    </cfRule>
    <cfRule type="expression" dxfId="146" priority="156">
      <formula>K26=$BC$15</formula>
    </cfRule>
  </conditionalFormatting>
  <conditionalFormatting sqref="J30">
    <cfRule type="expression" dxfId="145" priority="147">
      <formula>J30=$BC$19</formula>
    </cfRule>
    <cfRule type="expression" dxfId="144" priority="148">
      <formula>OR(J30=$BC$17,J30=$BC$18)</formula>
    </cfRule>
    <cfRule type="expression" dxfId="143" priority="149">
      <formula>J30=$BC$20</formula>
    </cfRule>
    <cfRule type="expression" dxfId="142" priority="150">
      <formula>J30=$BC$16</formula>
    </cfRule>
    <cfRule type="expression" dxfId="141" priority="151">
      <formula>J30=$BC$15</formula>
    </cfRule>
  </conditionalFormatting>
  <conditionalFormatting sqref="K30:AN30">
    <cfRule type="expression" dxfId="140" priority="142">
      <formula>K30=$BC$19</formula>
    </cfRule>
    <cfRule type="expression" dxfId="139" priority="143">
      <formula>OR(K30=$BC$17,K30=$BC$18)</formula>
    </cfRule>
    <cfRule type="expression" dxfId="138" priority="144">
      <formula>K30=$BC$20</formula>
    </cfRule>
    <cfRule type="expression" dxfId="137" priority="145">
      <formula>K30=$BC$16</formula>
    </cfRule>
    <cfRule type="expression" dxfId="136" priority="146">
      <formula>K30=$BC$15</formula>
    </cfRule>
  </conditionalFormatting>
  <conditionalFormatting sqref="J34">
    <cfRule type="expression" dxfId="135" priority="137">
      <formula>J34=$BC$19</formula>
    </cfRule>
    <cfRule type="expression" dxfId="134" priority="138">
      <formula>OR(J34=$BC$17,J34=$BC$18)</formula>
    </cfRule>
    <cfRule type="expression" dxfId="133" priority="139">
      <formula>J34=$BC$20</formula>
    </cfRule>
    <cfRule type="expression" dxfId="132" priority="140">
      <formula>J34=$BC$16</formula>
    </cfRule>
    <cfRule type="expression" dxfId="131" priority="141">
      <formula>J34=$BC$15</formula>
    </cfRule>
  </conditionalFormatting>
  <conditionalFormatting sqref="K34:AN34">
    <cfRule type="expression" dxfId="130" priority="132">
      <formula>K34=$BC$19</formula>
    </cfRule>
    <cfRule type="expression" dxfId="129" priority="133">
      <formula>OR(K34=$BC$17,K34=$BC$18)</formula>
    </cfRule>
    <cfRule type="expression" dxfId="128" priority="134">
      <formula>K34=$BC$20</formula>
    </cfRule>
    <cfRule type="expression" dxfId="127" priority="135">
      <formula>K34=$BC$16</formula>
    </cfRule>
    <cfRule type="expression" dxfId="126" priority="136">
      <formula>K34=$BC$15</formula>
    </cfRule>
  </conditionalFormatting>
  <conditionalFormatting sqref="J38">
    <cfRule type="expression" dxfId="125" priority="127">
      <formula>J38=$BC$19</formula>
    </cfRule>
    <cfRule type="expression" dxfId="124" priority="128">
      <formula>OR(J38=$BC$17,J38=$BC$18)</formula>
    </cfRule>
    <cfRule type="expression" dxfId="123" priority="129">
      <formula>J38=$BC$20</formula>
    </cfRule>
    <cfRule type="expression" dxfId="122" priority="130">
      <formula>J38=$BC$16</formula>
    </cfRule>
    <cfRule type="expression" dxfId="121" priority="131">
      <formula>J38=$BC$15</formula>
    </cfRule>
  </conditionalFormatting>
  <conditionalFormatting sqref="K38:AN38">
    <cfRule type="expression" dxfId="120" priority="122">
      <formula>K38=$BC$19</formula>
    </cfRule>
    <cfRule type="expression" dxfId="119" priority="123">
      <formula>OR(K38=$BC$17,K38=$BC$18)</formula>
    </cfRule>
    <cfRule type="expression" dxfId="118" priority="124">
      <formula>K38=$BC$20</formula>
    </cfRule>
    <cfRule type="expression" dxfId="117" priority="125">
      <formula>K38=$BC$16</formula>
    </cfRule>
    <cfRule type="expression" dxfId="116" priority="126">
      <formula>K38=$BC$15</formula>
    </cfRule>
  </conditionalFormatting>
  <conditionalFormatting sqref="J43">
    <cfRule type="expression" dxfId="115" priority="117">
      <formula>J43=$BC$19</formula>
    </cfRule>
    <cfRule type="expression" dxfId="114" priority="118">
      <formula>OR(J43=$BC$17,J43=$BC$18)</formula>
    </cfRule>
    <cfRule type="expression" dxfId="113" priority="119">
      <formula>J43=$BC$20</formula>
    </cfRule>
    <cfRule type="expression" dxfId="112" priority="120">
      <formula>J43=$BC$16</formula>
    </cfRule>
    <cfRule type="expression" dxfId="111" priority="121">
      <formula>J43=$BC$15</formula>
    </cfRule>
  </conditionalFormatting>
  <conditionalFormatting sqref="K43:AN43">
    <cfRule type="expression" dxfId="110" priority="112">
      <formula>K43=$BC$19</formula>
    </cfRule>
    <cfRule type="expression" dxfId="109" priority="113">
      <formula>OR(K43=$BC$17,K43=$BC$18)</formula>
    </cfRule>
    <cfRule type="expression" dxfId="108" priority="114">
      <formula>K43=$BC$20</formula>
    </cfRule>
    <cfRule type="expression" dxfId="107" priority="115">
      <formula>K43=$BC$16</formula>
    </cfRule>
    <cfRule type="expression" dxfId="106" priority="116">
      <formula>K43=$BC$15</formula>
    </cfRule>
  </conditionalFormatting>
  <conditionalFormatting sqref="J47">
    <cfRule type="expression" dxfId="105" priority="107">
      <formula>J47=$BC$19</formula>
    </cfRule>
    <cfRule type="expression" dxfId="104" priority="108">
      <formula>OR(J47=$BC$17,J47=$BC$18)</formula>
    </cfRule>
    <cfRule type="expression" dxfId="103" priority="109">
      <formula>J47=$BC$20</formula>
    </cfRule>
    <cfRule type="expression" dxfId="102" priority="110">
      <formula>J47=$BC$16</formula>
    </cfRule>
    <cfRule type="expression" dxfId="101" priority="111">
      <formula>J47=$BC$15</formula>
    </cfRule>
  </conditionalFormatting>
  <conditionalFormatting sqref="K47:AN47">
    <cfRule type="expression" dxfId="100" priority="102">
      <formula>K47=$BC$19</formula>
    </cfRule>
    <cfRule type="expression" dxfId="99" priority="103">
      <formula>OR(K47=$BC$17,K47=$BC$18)</formula>
    </cfRule>
    <cfRule type="expression" dxfId="98" priority="104">
      <formula>K47=$BC$20</formula>
    </cfRule>
    <cfRule type="expression" dxfId="97" priority="105">
      <formula>K47=$BC$16</formula>
    </cfRule>
    <cfRule type="expression" dxfId="96" priority="106">
      <formula>K47=$BC$15</formula>
    </cfRule>
  </conditionalFormatting>
  <conditionalFormatting sqref="J51">
    <cfRule type="expression" dxfId="95" priority="97">
      <formula>J51=$BC$19</formula>
    </cfRule>
    <cfRule type="expression" dxfId="94" priority="98">
      <formula>OR(J51=$BC$17,J51=$BC$18)</formula>
    </cfRule>
    <cfRule type="expression" dxfId="93" priority="99">
      <formula>J51=$BC$20</formula>
    </cfRule>
    <cfRule type="expression" dxfId="92" priority="100">
      <formula>J51=$BC$16</formula>
    </cfRule>
    <cfRule type="expression" dxfId="91" priority="101">
      <formula>J51=$BC$15</formula>
    </cfRule>
  </conditionalFormatting>
  <conditionalFormatting sqref="K51:AN51">
    <cfRule type="expression" dxfId="90" priority="92">
      <formula>K51=$BC$19</formula>
    </cfRule>
    <cfRule type="expression" dxfId="89" priority="93">
      <formula>OR(K51=$BC$17,K51=$BC$18)</formula>
    </cfRule>
    <cfRule type="expression" dxfId="88" priority="94">
      <formula>K51=$BC$20</formula>
    </cfRule>
    <cfRule type="expression" dxfId="87" priority="95">
      <formula>K51=$BC$16</formula>
    </cfRule>
    <cfRule type="expression" dxfId="86" priority="96">
      <formula>K51=$BC$15</formula>
    </cfRule>
  </conditionalFormatting>
  <conditionalFormatting sqref="J55">
    <cfRule type="expression" dxfId="85" priority="87">
      <formula>J55=$BC$19</formula>
    </cfRule>
    <cfRule type="expression" dxfId="84" priority="88">
      <formula>OR(J55=$BC$17,J55=$BC$18)</formula>
    </cfRule>
    <cfRule type="expression" dxfId="83" priority="89">
      <formula>J55=$BC$20</formula>
    </cfRule>
    <cfRule type="expression" dxfId="82" priority="90">
      <formula>J55=$BC$16</formula>
    </cfRule>
    <cfRule type="expression" dxfId="81" priority="91">
      <formula>J55=$BC$15</formula>
    </cfRule>
  </conditionalFormatting>
  <conditionalFormatting sqref="K55:AN55">
    <cfRule type="expression" dxfId="80" priority="82">
      <formula>K55=$BC$19</formula>
    </cfRule>
    <cfRule type="expression" dxfId="79" priority="83">
      <formula>OR(K55=$BC$17,K55=$BC$18)</formula>
    </cfRule>
    <cfRule type="expression" dxfId="78" priority="84">
      <formula>K55=$BC$20</formula>
    </cfRule>
    <cfRule type="expression" dxfId="77" priority="85">
      <formula>K55=$BC$16</formula>
    </cfRule>
    <cfRule type="expression" dxfId="76" priority="86">
      <formula>K55=$BC$15</formula>
    </cfRule>
  </conditionalFormatting>
  <conditionalFormatting sqref="J59">
    <cfRule type="expression" dxfId="75" priority="77">
      <formula>J59=$BC$19</formula>
    </cfRule>
    <cfRule type="expression" dxfId="74" priority="78">
      <formula>OR(J59=$BC$17,J59=$BC$18)</formula>
    </cfRule>
    <cfRule type="expression" dxfId="73" priority="79">
      <formula>J59=$BC$20</formula>
    </cfRule>
    <cfRule type="expression" dxfId="72" priority="80">
      <formula>J59=$BC$16</formula>
    </cfRule>
    <cfRule type="expression" dxfId="71" priority="81">
      <formula>J59=$BC$15</formula>
    </cfRule>
  </conditionalFormatting>
  <conditionalFormatting sqref="K59:AN59">
    <cfRule type="expression" dxfId="70" priority="72">
      <formula>K59=$BC$19</formula>
    </cfRule>
    <cfRule type="expression" dxfId="69" priority="73">
      <formula>OR(K59=$BC$17,K59=$BC$18)</formula>
    </cfRule>
    <cfRule type="expression" dxfId="68" priority="74">
      <formula>K59=$BC$20</formula>
    </cfRule>
    <cfRule type="expression" dxfId="67" priority="75">
      <formula>K59=$BC$16</formula>
    </cfRule>
    <cfRule type="expression" dxfId="66" priority="76">
      <formula>K59=$BC$15</formula>
    </cfRule>
  </conditionalFormatting>
  <conditionalFormatting sqref="AO16">
    <cfRule type="expression" dxfId="65" priority="70">
      <formula>AO17=$BA$17</formula>
    </cfRule>
    <cfRule type="expression" dxfId="64" priority="71">
      <formula>AO17=$BA$18</formula>
    </cfRule>
  </conditionalFormatting>
  <conditionalFormatting sqref="AO20">
    <cfRule type="expression" dxfId="63" priority="67">
      <formula>AO21=$BA$17</formula>
    </cfRule>
    <cfRule type="expression" dxfId="62" priority="68">
      <formula>AO21=$BA$18</formula>
    </cfRule>
  </conditionalFormatting>
  <conditionalFormatting sqref="AO24">
    <cfRule type="expression" dxfId="61" priority="64">
      <formula>AO25=$BA$17</formula>
    </cfRule>
    <cfRule type="expression" dxfId="60" priority="65">
      <formula>AO25=$BA$18</formula>
    </cfRule>
  </conditionalFormatting>
  <conditionalFormatting sqref="AO28">
    <cfRule type="expression" dxfId="59" priority="61">
      <formula>AO29=$BA$17</formula>
    </cfRule>
    <cfRule type="expression" dxfId="58" priority="62">
      <formula>AO29=$BA$18</formula>
    </cfRule>
  </conditionalFormatting>
  <conditionalFormatting sqref="AO32">
    <cfRule type="expression" dxfId="57" priority="58">
      <formula>AO33=$BA$17</formula>
    </cfRule>
    <cfRule type="expression" dxfId="56" priority="59">
      <formula>AO33=$BA$18</formula>
    </cfRule>
  </conditionalFormatting>
  <conditionalFormatting sqref="AO19">
    <cfRule type="expression" dxfId="55" priority="56">
      <formula>OR(AO19=$BF$14,AO19=$BF$16)</formula>
    </cfRule>
  </conditionalFormatting>
  <conditionalFormatting sqref="AO23">
    <cfRule type="expression" dxfId="54" priority="55">
      <formula>OR(AO23=$BF$14,AO23=$BF$16)</formula>
    </cfRule>
  </conditionalFormatting>
  <conditionalFormatting sqref="AO27">
    <cfRule type="expression" dxfId="53" priority="54">
      <formula>OR(AO27=$BF$14,AO27=$BF$16)</formula>
    </cfRule>
  </conditionalFormatting>
  <conditionalFormatting sqref="AO31">
    <cfRule type="expression" dxfId="52" priority="53">
      <formula>OR(AO31=$BF$14,AO31=$BF$16)</formula>
    </cfRule>
  </conditionalFormatting>
  <conditionalFormatting sqref="AO35">
    <cfRule type="expression" dxfId="51" priority="52">
      <formula>OR(AO35=$BF$14,AO35=$BF$16)</formula>
    </cfRule>
  </conditionalFormatting>
  <conditionalFormatting sqref="AO39">
    <cfRule type="expression" dxfId="50" priority="51">
      <formula>OR(AO39=$BF$14,AO39=$BF$16)</formula>
    </cfRule>
  </conditionalFormatting>
  <conditionalFormatting sqref="AO44">
    <cfRule type="expression" dxfId="49" priority="50">
      <formula>OR(AO44=$BF$14,AO44=$BF$16)</formula>
    </cfRule>
  </conditionalFormatting>
  <conditionalFormatting sqref="AO48">
    <cfRule type="expression" dxfId="48" priority="49">
      <formula>OR(AO48=$BF$14,AO48=$BF$16)</formula>
    </cfRule>
  </conditionalFormatting>
  <conditionalFormatting sqref="AO52">
    <cfRule type="expression" dxfId="47" priority="48">
      <formula>OR(AO52=$BF$14,AO52=$BF$16)</formula>
    </cfRule>
  </conditionalFormatting>
  <conditionalFormatting sqref="AO56">
    <cfRule type="expression" dxfId="46" priority="47">
      <formula>OR(AO56=$BF$14,AO56=$BF$16)</formula>
    </cfRule>
  </conditionalFormatting>
  <conditionalFormatting sqref="AO60">
    <cfRule type="expression" dxfId="45" priority="46">
      <formula>OR(AO60=$BF$14,AO60=$BF$16)</formula>
    </cfRule>
  </conditionalFormatting>
  <conditionalFormatting sqref="AO36">
    <cfRule type="expression" dxfId="44" priority="44">
      <formula>AO37=$BA$17</formula>
    </cfRule>
    <cfRule type="expression" dxfId="43" priority="45">
      <formula>AO37=$BA$18</formula>
    </cfRule>
  </conditionalFormatting>
  <conditionalFormatting sqref="AO41">
    <cfRule type="expression" dxfId="42" priority="42">
      <formula>AO42=$BA$17</formula>
    </cfRule>
    <cfRule type="expression" dxfId="41" priority="43">
      <formula>AO42=$BA$18</formula>
    </cfRule>
  </conditionalFormatting>
  <conditionalFormatting sqref="AO45">
    <cfRule type="expression" dxfId="40" priority="40">
      <formula>AO46=$BA$17</formula>
    </cfRule>
    <cfRule type="expression" dxfId="39" priority="41">
      <formula>AO46=$BA$18</formula>
    </cfRule>
  </conditionalFormatting>
  <conditionalFormatting sqref="AO49">
    <cfRule type="expression" dxfId="38" priority="38">
      <formula>AO50=$BA$17</formula>
    </cfRule>
    <cfRule type="expression" dxfId="37" priority="39">
      <formula>AO50=$BA$18</formula>
    </cfRule>
  </conditionalFormatting>
  <conditionalFormatting sqref="AO53">
    <cfRule type="expression" dxfId="36" priority="36">
      <formula>AO54=$BA$17</formula>
    </cfRule>
    <cfRule type="expression" dxfId="35" priority="37">
      <formula>AO54=$BA$18</formula>
    </cfRule>
  </conditionalFormatting>
  <conditionalFormatting sqref="AO57">
    <cfRule type="expression" dxfId="34" priority="34">
      <formula>AO58=$BA$17</formula>
    </cfRule>
    <cfRule type="expression" dxfId="33" priority="35">
      <formula>AO58=$BA$18</formula>
    </cfRule>
  </conditionalFormatting>
  <conditionalFormatting sqref="AP16">
    <cfRule type="expression" dxfId="32" priority="32">
      <formula>AP17=$BA$17</formula>
    </cfRule>
    <cfRule type="expression" dxfId="31" priority="33">
      <formula>AP17=$BA$18</formula>
    </cfRule>
  </conditionalFormatting>
  <conditionalFormatting sqref="AP19">
    <cfRule type="expression" dxfId="30" priority="31">
      <formula>OR(AP19=$BF$14,AP19=$BF$16)</formula>
    </cfRule>
  </conditionalFormatting>
  <conditionalFormatting sqref="AP20">
    <cfRule type="expression" dxfId="29" priority="29">
      <formula>AP21=$BA$17</formula>
    </cfRule>
    <cfRule type="expression" dxfId="28" priority="30">
      <formula>AP21=$BA$18</formula>
    </cfRule>
  </conditionalFormatting>
  <conditionalFormatting sqref="AP23">
    <cfRule type="expression" dxfId="27" priority="28">
      <formula>OR(AP23=$BF$14,AP23=$BF$16)</formula>
    </cfRule>
  </conditionalFormatting>
  <conditionalFormatting sqref="AP24">
    <cfRule type="expression" dxfId="26" priority="26">
      <formula>AP25=$BA$17</formula>
    </cfRule>
    <cfRule type="expression" dxfId="25" priority="27">
      <formula>AP25=$BA$18</formula>
    </cfRule>
  </conditionalFormatting>
  <conditionalFormatting sqref="AP27">
    <cfRule type="expression" dxfId="24" priority="25">
      <formula>OR(AP27=$BF$14,AP27=$BF$16)</formula>
    </cfRule>
  </conditionalFormatting>
  <conditionalFormatting sqref="AP28">
    <cfRule type="expression" dxfId="23" priority="23">
      <formula>AP29=$BA$17</formula>
    </cfRule>
    <cfRule type="expression" dxfId="22" priority="24">
      <formula>AP29=$BA$18</formula>
    </cfRule>
  </conditionalFormatting>
  <conditionalFormatting sqref="AP31">
    <cfRule type="expression" dxfId="21" priority="22">
      <formula>OR(AP31=$BF$14,AP31=$BF$16)</formula>
    </cfRule>
  </conditionalFormatting>
  <conditionalFormatting sqref="AP32">
    <cfRule type="expression" dxfId="20" priority="20">
      <formula>AP33=$BA$17</formula>
    </cfRule>
    <cfRule type="expression" dxfId="19" priority="21">
      <formula>AP33=$BA$18</formula>
    </cfRule>
  </conditionalFormatting>
  <conditionalFormatting sqref="AP35">
    <cfRule type="expression" dxfId="18" priority="19">
      <formula>OR(AP35=$BF$14,AP35=$BF$16)</formula>
    </cfRule>
  </conditionalFormatting>
  <conditionalFormatting sqref="AP36">
    <cfRule type="expression" dxfId="17" priority="17">
      <formula>AP37=$BA$17</formula>
    </cfRule>
    <cfRule type="expression" dxfId="16" priority="18">
      <formula>AP37=$BA$18</formula>
    </cfRule>
  </conditionalFormatting>
  <conditionalFormatting sqref="AP39">
    <cfRule type="expression" dxfId="15" priority="16">
      <formula>OR(AP39=$BF$14,AP39=$BF$16)</formula>
    </cfRule>
  </conditionalFormatting>
  <conditionalFormatting sqref="AP41">
    <cfRule type="expression" dxfId="14" priority="14">
      <formula>AP42=$BA$17</formula>
    </cfRule>
    <cfRule type="expression" dxfId="13" priority="15">
      <formula>AP42=$BA$18</formula>
    </cfRule>
  </conditionalFormatting>
  <conditionalFormatting sqref="AP44">
    <cfRule type="expression" dxfId="12" priority="13">
      <formula>OR(AP44=$BF$14,AP44=$BF$16)</formula>
    </cfRule>
  </conditionalFormatting>
  <conditionalFormatting sqref="AP45">
    <cfRule type="expression" dxfId="11" priority="11">
      <formula>AP46=$BA$17</formula>
    </cfRule>
    <cfRule type="expression" dxfId="10" priority="12">
      <formula>AP46=$BA$18</formula>
    </cfRule>
  </conditionalFormatting>
  <conditionalFormatting sqref="AP48">
    <cfRule type="expression" dxfId="9" priority="10">
      <formula>OR(AP48=$BF$14,AP48=$BF$16)</formula>
    </cfRule>
  </conditionalFormatting>
  <conditionalFormatting sqref="AP49">
    <cfRule type="expression" dxfId="8" priority="8">
      <formula>AP50=$BA$17</formula>
    </cfRule>
    <cfRule type="expression" dxfId="7" priority="9">
      <formula>AP50=$BA$18</formula>
    </cfRule>
  </conditionalFormatting>
  <conditionalFormatting sqref="AP52">
    <cfRule type="expression" dxfId="6" priority="7">
      <formula>OR(AP52=$BF$14,AP52=$BF$16)</formula>
    </cfRule>
  </conditionalFormatting>
  <conditionalFormatting sqref="AP53">
    <cfRule type="expression" dxfId="5" priority="5">
      <formula>AP54=$BA$17</formula>
    </cfRule>
    <cfRule type="expression" dxfId="4" priority="6">
      <formula>AP54=$BA$18</formula>
    </cfRule>
  </conditionalFormatting>
  <conditionalFormatting sqref="AP56">
    <cfRule type="expression" dxfId="3" priority="4">
      <formula>OR(AP56=$BF$14,AP56=$BF$16)</formula>
    </cfRule>
  </conditionalFormatting>
  <conditionalFormatting sqref="AP57">
    <cfRule type="expression" dxfId="2" priority="2">
      <formula>AP58=$BA$17</formula>
    </cfRule>
    <cfRule type="expression" dxfId="1" priority="3">
      <formula>AP58=$BA$18</formula>
    </cfRule>
  </conditionalFormatting>
  <conditionalFormatting sqref="AP60">
    <cfRule type="expression" dxfId="0" priority="1">
      <formula>OR(AP60=$BF$14,AP60=$BF$16)</formula>
    </cfRule>
  </conditionalFormatting>
  <dataValidations count="3">
    <dataValidation type="list" allowBlank="1" showInputMessage="1" showErrorMessage="1" sqref="J56:AN56 J60:AN60 J52:AN52 J48:AN48 J19:AN19 J15:AN15 J23:AN23 J27:AN27 J31:AN31 J35:AN35 J44:AN44 J39:AN39">
      <formula1>$BF$13:$BF$16</formula1>
    </dataValidation>
    <dataValidation type="list" allowBlank="1" showInputMessage="1" showErrorMessage="1" sqref="J26:AN26 J59:AN59 J51:AN51 J47:AN47 J18:AN18 J14:AN14 J22:AN22 J55:AN55 J30:AN30 J34:AN34 J38:AN38 J43:AN43">
      <formula1>$BC$13:$BC$20</formula1>
    </dataValidation>
    <dataValidation type="list" allowBlank="1" showInputMessage="1" showErrorMessage="1" sqref="AO35 AO15 AO19 AO23 AO27 AO31 AO56 AO39 AO44 AO48 AO52 AO60">
      <formula1>"○,－"</formula1>
    </dataValidation>
  </dataValidations>
  <pageMargins left="0.39370078740157483" right="0.39370078740157483" top="0.39370078740157483" bottom="0.19685039370078741" header="0" footer="0"/>
  <pageSetup paperSize="9" scale="83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Spinner 1">
              <controlPr defaultSize="0" print="0" autoPict="0">
                <anchor moveWithCells="1" sizeWithCells="1">
                  <from>
                    <xdr:col>2</xdr:col>
                    <xdr:colOff>28575</xdr:colOff>
                    <xdr:row>11</xdr:row>
                    <xdr:rowOff>95250</xdr:rowOff>
                  </from>
                  <to>
                    <xdr:col>3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Spinner 2">
              <controlPr defaultSize="0" print="0" autoPict="0">
                <anchor moveWithCells="1" sizeWithCells="1">
                  <from>
                    <xdr:col>4</xdr:col>
                    <xdr:colOff>57150</xdr:colOff>
                    <xdr:row>11</xdr:row>
                    <xdr:rowOff>114300</xdr:rowOff>
                  </from>
                  <to>
                    <xdr:col>5</xdr:col>
                    <xdr:colOff>0</xdr:colOff>
                    <xdr:row>12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R6.5改訂</vt:lpstr>
      <vt:lpstr>R6.5改訂!Print_Area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岸田　美洋</cp:lastModifiedBy>
  <cp:lastPrinted>2024-04-10T10:32:21Z</cp:lastPrinted>
  <dcterms:created xsi:type="dcterms:W3CDTF">2018-02-16T01:15:16Z</dcterms:created>
  <dcterms:modified xsi:type="dcterms:W3CDTF">2024-05-09T07:47:12Z</dcterms:modified>
</cp:coreProperties>
</file>