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l-file-sv\建築住宅課\学校建設係\R6工事関係\鳥取市立米里小学校トイレ改修工事\02 工事関係\共通\"/>
    </mc:Choice>
  </mc:AlternateContent>
  <bookViews>
    <workbookView xWindow="120" yWindow="45" windowWidth="20340" windowHeight="7875"/>
  </bookViews>
  <sheets>
    <sheet name="様式１" sheetId="6" r:id="rId1"/>
    <sheet name="様式１（作成例）" sheetId="5" r:id="rId2"/>
  </sheets>
  <definedNames>
    <definedName name="_xlnm.Print_Area" localSheetId="0">様式１!$B$1:$AT$62</definedName>
    <definedName name="_xlnm.Print_Area" localSheetId="1">'様式１（作成例）'!$B$1:$AV$52</definedName>
  </definedNames>
  <calcPr calcId="162913" calcMode="manual"/>
</workbook>
</file>

<file path=xl/calcChain.xml><?xml version="1.0" encoding="utf-8"?>
<calcChain xmlns="http://schemas.openxmlformats.org/spreadsheetml/2006/main">
  <c r="C19" i="6" l="1"/>
  <c r="AS32" i="5" l="1"/>
  <c r="AQ31" i="5" s="1"/>
  <c r="AS33" i="5"/>
  <c r="AO31" i="5" s="1"/>
  <c r="AS37" i="6"/>
  <c r="AO35" i="6" s="1"/>
  <c r="AS62" i="6"/>
  <c r="AO60" i="6" s="1"/>
  <c r="AS58" i="6"/>
  <c r="AO56" i="6" s="1"/>
  <c r="AS54" i="6"/>
  <c r="AO52" i="6" s="1"/>
  <c r="AS50" i="6"/>
  <c r="AO48" i="6" s="1"/>
  <c r="AS46" i="6"/>
  <c r="AO44" i="6" s="1"/>
  <c r="AS42" i="6"/>
  <c r="AO40" i="6" s="1"/>
  <c r="AS33" i="6"/>
  <c r="AO31" i="6" s="1"/>
  <c r="AS29" i="6"/>
  <c r="AO27" i="6" s="1"/>
  <c r="AS25" i="6"/>
  <c r="AO23" i="6" s="1"/>
  <c r="AS21" i="6"/>
  <c r="AO19" i="6" s="1"/>
  <c r="AS17" i="6"/>
  <c r="AO15" i="6" s="1"/>
  <c r="AS29" i="5"/>
  <c r="AS25" i="5"/>
  <c r="AS21" i="5"/>
  <c r="AS17" i="5"/>
  <c r="H10" i="5" s="1"/>
  <c r="AS61" i="6"/>
  <c r="AS60" i="6" s="1"/>
  <c r="AS57" i="6"/>
  <c r="AS56" i="6" s="1"/>
  <c r="AS53" i="6"/>
  <c r="AS52" i="6" s="1"/>
  <c r="AS49" i="6"/>
  <c r="AS48" i="6" s="1"/>
  <c r="AS45" i="6"/>
  <c r="AS44" i="6" s="1"/>
  <c r="AS41" i="6"/>
  <c r="AQ40" i="6" s="1"/>
  <c r="AS36" i="6"/>
  <c r="AS35" i="6" s="1"/>
  <c r="AQ35" i="6"/>
  <c r="AS32" i="6"/>
  <c r="AQ31" i="6" s="1"/>
  <c r="AS31" i="6"/>
  <c r="AS28" i="6"/>
  <c r="AS24" i="6"/>
  <c r="AS20" i="6"/>
  <c r="AQ19" i="6" s="1"/>
  <c r="E19" i="6"/>
  <c r="AL18" i="6" s="1"/>
  <c r="AL19" i="6" s="1"/>
  <c r="AS16" i="6"/>
  <c r="AN14" i="6"/>
  <c r="AM14" i="6"/>
  <c r="AY2" i="6"/>
  <c r="O19" i="6" s="1"/>
  <c r="J15" i="6" l="1"/>
  <c r="AC15" i="6"/>
  <c r="AA19" i="6"/>
  <c r="AM15" i="6"/>
  <c r="AK19" i="6"/>
  <c r="AI19" i="6"/>
  <c r="AC19" i="6"/>
  <c r="K15" i="6"/>
  <c r="L15" i="6"/>
  <c r="AD15" i="6"/>
  <c r="U19" i="6"/>
  <c r="S15" i="6"/>
  <c r="AH15" i="6"/>
  <c r="M19" i="6"/>
  <c r="AL14" i="6"/>
  <c r="AL15" i="6" s="1"/>
  <c r="T15" i="6"/>
  <c r="K19" i="6"/>
  <c r="U15" i="6"/>
  <c r="V15" i="6"/>
  <c r="AB15" i="6"/>
  <c r="R15" i="6"/>
  <c r="AE15" i="6"/>
  <c r="S19" i="6"/>
  <c r="AD19" i="6"/>
  <c r="V19" i="6"/>
  <c r="N19" i="6"/>
  <c r="AJ19" i="6"/>
  <c r="AB19" i="6"/>
  <c r="T19" i="6"/>
  <c r="L19" i="6"/>
  <c r="AH19" i="6"/>
  <c r="Z19" i="6"/>
  <c r="R19" i="6"/>
  <c r="J19" i="6"/>
  <c r="M15" i="6"/>
  <c r="W15" i="6"/>
  <c r="AI15" i="6"/>
  <c r="AG19" i="6"/>
  <c r="Y19" i="6"/>
  <c r="Q19" i="6"/>
  <c r="AN18" i="6"/>
  <c r="AN19" i="6" s="1"/>
  <c r="N15" i="6"/>
  <c r="Z15" i="6"/>
  <c r="AJ15" i="6"/>
  <c r="AF19" i="6"/>
  <c r="X19" i="6"/>
  <c r="P19" i="6"/>
  <c r="AM18" i="6"/>
  <c r="AM19" i="6" s="1"/>
  <c r="O15" i="6"/>
  <c r="AA15" i="6"/>
  <c r="AK15" i="6"/>
  <c r="M23" i="6"/>
  <c r="AE19" i="6"/>
  <c r="W19" i="6"/>
  <c r="H9" i="6"/>
  <c r="J11" i="6" s="1"/>
  <c r="AQ15" i="6"/>
  <c r="AS31" i="5"/>
  <c r="AS23" i="6"/>
  <c r="AS19" i="6"/>
  <c r="C23" i="6"/>
  <c r="H10" i="6"/>
  <c r="H11" i="6" s="1"/>
  <c r="AS15" i="6"/>
  <c r="E23" i="6"/>
  <c r="AC23" i="6" s="1"/>
  <c r="AS27" i="6"/>
  <c r="AQ27" i="6"/>
  <c r="P15" i="6"/>
  <c r="X15" i="6"/>
  <c r="AF15" i="6"/>
  <c r="AN15" i="6"/>
  <c r="Q15" i="6"/>
  <c r="Y15" i="6"/>
  <c r="AG15" i="6"/>
  <c r="AS40" i="6"/>
  <c r="AQ44" i="6"/>
  <c r="AQ48" i="6"/>
  <c r="AQ52" i="6"/>
  <c r="AQ23" i="6"/>
  <c r="AQ56" i="6"/>
  <c r="AQ60" i="6"/>
  <c r="AS28" i="5"/>
  <c r="AS24" i="5"/>
  <c r="AS20" i="5"/>
  <c r="AS16" i="5"/>
  <c r="H9" i="5" s="1"/>
  <c r="V23" i="6" l="1"/>
  <c r="AK23" i="6"/>
  <c r="X23" i="6"/>
  <c r="AH23" i="6"/>
  <c r="N23" i="6"/>
  <c r="AE23" i="6"/>
  <c r="P23" i="6"/>
  <c r="AF23" i="6"/>
  <c r="Z23" i="6"/>
  <c r="U23" i="6"/>
  <c r="AD23" i="6"/>
  <c r="Q23" i="6"/>
  <c r="AG23" i="6"/>
  <c r="AL22" i="6"/>
  <c r="AL23" i="6" s="1"/>
  <c r="AM22" i="6"/>
  <c r="AM23" i="6" s="1"/>
  <c r="AN22" i="6"/>
  <c r="AN23" i="6" s="1"/>
  <c r="Y23" i="6"/>
  <c r="L23" i="6"/>
  <c r="T23" i="6"/>
  <c r="AB23" i="6"/>
  <c r="AJ23" i="6"/>
  <c r="K23" i="6"/>
  <c r="S23" i="6"/>
  <c r="AA23" i="6"/>
  <c r="AI23" i="6"/>
  <c r="O23" i="6"/>
  <c r="J23" i="6"/>
  <c r="W23" i="6"/>
  <c r="R23" i="6"/>
  <c r="N11" i="6"/>
  <c r="H12" i="6" s="1"/>
  <c r="E27" i="6"/>
  <c r="C27" i="6"/>
  <c r="AO27" i="5"/>
  <c r="AO23" i="5"/>
  <c r="AO19" i="5"/>
  <c r="E19" i="5"/>
  <c r="AL18" i="5" s="1"/>
  <c r="AL19" i="5" s="1"/>
  <c r="C19" i="5"/>
  <c r="AO15" i="5"/>
  <c r="AQ15" i="5"/>
  <c r="AN14" i="5"/>
  <c r="AM14" i="5"/>
  <c r="AL14" i="5"/>
  <c r="AY2" i="5"/>
  <c r="O27" i="6" l="1"/>
  <c r="W27" i="6"/>
  <c r="AL26" i="6"/>
  <c r="AL27" i="6" s="1"/>
  <c r="AE27" i="6"/>
  <c r="AM26" i="6"/>
  <c r="AM27" i="6" s="1"/>
  <c r="J27" i="6"/>
  <c r="R27" i="6"/>
  <c r="Z27" i="6"/>
  <c r="AH27" i="6"/>
  <c r="AN26" i="6"/>
  <c r="AN27" i="6" s="1"/>
  <c r="Q27" i="6"/>
  <c r="Y27" i="6"/>
  <c r="AG27" i="6"/>
  <c r="AA27" i="6"/>
  <c r="AJ27" i="6"/>
  <c r="S27" i="6"/>
  <c r="K27" i="6"/>
  <c r="AB27" i="6"/>
  <c r="AF27" i="6"/>
  <c r="AK27" i="6"/>
  <c r="T27" i="6"/>
  <c r="X27" i="6"/>
  <c r="AD27" i="6"/>
  <c r="AC27" i="6"/>
  <c r="L27" i="6"/>
  <c r="V27" i="6"/>
  <c r="P27" i="6"/>
  <c r="N27" i="6"/>
  <c r="U27" i="6"/>
  <c r="M27" i="6"/>
  <c r="AI27" i="6"/>
  <c r="V15" i="5"/>
  <c r="W15" i="5"/>
  <c r="AL15" i="5"/>
  <c r="Y15" i="5"/>
  <c r="AF15" i="5"/>
  <c r="AM15" i="5"/>
  <c r="AE15" i="5"/>
  <c r="AC19" i="5"/>
  <c r="AN15" i="5"/>
  <c r="P19" i="5"/>
  <c r="M15" i="5"/>
  <c r="AI15" i="5"/>
  <c r="O15" i="5"/>
  <c r="AJ15" i="5"/>
  <c r="C23" i="5"/>
  <c r="P15" i="5"/>
  <c r="K19" i="5"/>
  <c r="N15" i="5"/>
  <c r="AA15" i="5"/>
  <c r="L19" i="5"/>
  <c r="AB19" i="5"/>
  <c r="AM18" i="5"/>
  <c r="AM19" i="5" s="1"/>
  <c r="R19" i="5"/>
  <c r="AD19" i="5"/>
  <c r="Q15" i="5"/>
  <c r="AG15" i="5"/>
  <c r="AN18" i="5"/>
  <c r="AN19" i="5" s="1"/>
  <c r="S19" i="5"/>
  <c r="AI19" i="5"/>
  <c r="T19" i="5"/>
  <c r="AJ19" i="5"/>
  <c r="E23" i="5"/>
  <c r="U23" i="5" s="1"/>
  <c r="U19" i="5"/>
  <c r="AK19" i="5"/>
  <c r="X15" i="5"/>
  <c r="J19" i="5"/>
  <c r="Z19" i="5"/>
  <c r="AA19" i="5"/>
  <c r="E31" i="6"/>
  <c r="C31" i="6"/>
  <c r="AS27" i="5"/>
  <c r="AS23" i="5"/>
  <c r="AQ27" i="5"/>
  <c r="AQ23" i="5"/>
  <c r="AS19" i="5"/>
  <c r="AG19" i="5"/>
  <c r="Y19" i="5"/>
  <c r="Q19" i="5"/>
  <c r="AH15" i="5"/>
  <c r="Z15" i="5"/>
  <c r="R15" i="5"/>
  <c r="J15" i="5"/>
  <c r="S15" i="5"/>
  <c r="AB15" i="5"/>
  <c r="AK15" i="5"/>
  <c r="M19" i="5"/>
  <c r="V19" i="5"/>
  <c r="AE19" i="5"/>
  <c r="J11" i="5"/>
  <c r="K15" i="5"/>
  <c r="T15" i="5"/>
  <c r="AC15" i="5"/>
  <c r="N19" i="5"/>
  <c r="W19" i="5"/>
  <c r="AF19" i="5"/>
  <c r="AQ19" i="5"/>
  <c r="L15" i="5"/>
  <c r="U15" i="5"/>
  <c r="AD15" i="5"/>
  <c r="O19" i="5"/>
  <c r="X19" i="5"/>
  <c r="AH19" i="5"/>
  <c r="AS15" i="5"/>
  <c r="H11" i="5"/>
  <c r="K23" i="5" l="1"/>
  <c r="J23" i="5"/>
  <c r="AB23" i="5"/>
  <c r="AA23" i="5"/>
  <c r="P23" i="5"/>
  <c r="Z23" i="5"/>
  <c r="AI23" i="5"/>
  <c r="R23" i="5"/>
  <c r="O23" i="5"/>
  <c r="AC23" i="5"/>
  <c r="T23" i="5"/>
  <c r="AK23" i="5"/>
  <c r="Y23" i="5"/>
  <c r="S23" i="5"/>
  <c r="X23" i="5"/>
  <c r="V23" i="5"/>
  <c r="AH23" i="5"/>
  <c r="AF23" i="5"/>
  <c r="N23" i="5"/>
  <c r="W23" i="5"/>
  <c r="E27" i="5"/>
  <c r="Q23" i="5"/>
  <c r="AL22" i="5"/>
  <c r="AL23" i="5" s="1"/>
  <c r="AN22" i="5"/>
  <c r="AN23" i="5" s="1"/>
  <c r="AG23" i="5"/>
  <c r="AM22" i="5"/>
  <c r="AM23" i="5" s="1"/>
  <c r="L23" i="5"/>
  <c r="AD23" i="5"/>
  <c r="M23" i="5"/>
  <c r="AJ23" i="5"/>
  <c r="C27" i="5"/>
  <c r="AE23" i="5"/>
  <c r="E35" i="6"/>
  <c r="C35" i="6"/>
  <c r="AG31" i="6"/>
  <c r="Y31" i="6"/>
  <c r="Q31" i="6"/>
  <c r="AL30" i="6"/>
  <c r="AL31" i="6" s="1"/>
  <c r="W31" i="6"/>
  <c r="V31" i="6"/>
  <c r="S31" i="6"/>
  <c r="O31" i="6"/>
  <c r="AI31" i="6"/>
  <c r="N31" i="6"/>
  <c r="AE31" i="6"/>
  <c r="K31" i="6"/>
  <c r="AD31" i="6"/>
  <c r="AN30" i="6"/>
  <c r="AN31" i="6" s="1"/>
  <c r="AA31" i="6"/>
  <c r="AM30" i="6"/>
  <c r="AM31" i="6" s="1"/>
  <c r="R31" i="6"/>
  <c r="T31" i="6"/>
  <c r="P31" i="6"/>
  <c r="Z31" i="6"/>
  <c r="M31" i="6"/>
  <c r="X31" i="6"/>
  <c r="AH31" i="6"/>
  <c r="L31" i="6"/>
  <c r="U31" i="6"/>
  <c r="AF31" i="6"/>
  <c r="AC31" i="6"/>
  <c r="AJ31" i="6"/>
  <c r="AK31" i="6"/>
  <c r="AB31" i="6"/>
  <c r="J31" i="6"/>
  <c r="N11" i="5"/>
  <c r="H12" i="5" s="1"/>
  <c r="C31" i="5" l="1"/>
  <c r="E31" i="5"/>
  <c r="AN26" i="5"/>
  <c r="AN27" i="5" s="1"/>
  <c r="R27" i="5"/>
  <c r="J27" i="5"/>
  <c r="V27" i="5"/>
  <c r="AJ27" i="5"/>
  <c r="P27" i="5"/>
  <c r="Q27" i="5"/>
  <c r="Z27" i="5"/>
  <c r="AL26" i="5"/>
  <c r="AL27" i="5" s="1"/>
  <c r="L27" i="5"/>
  <c r="N27" i="5"/>
  <c r="AB27" i="5"/>
  <c r="AK27" i="5"/>
  <c r="AE27" i="5"/>
  <c r="M27" i="5"/>
  <c r="AM26" i="5"/>
  <c r="AM27" i="5" s="1"/>
  <c r="AG27" i="5"/>
  <c r="AI27" i="5"/>
  <c r="W27" i="5"/>
  <c r="AA27" i="5"/>
  <c r="O27" i="5"/>
  <c r="T27" i="5"/>
  <c r="AD27" i="5"/>
  <c r="AF27" i="5"/>
  <c r="S27" i="5"/>
  <c r="X27" i="5"/>
  <c r="U27" i="5"/>
  <c r="AC27" i="5"/>
  <c r="K27" i="5"/>
  <c r="AH27" i="5"/>
  <c r="Y27" i="5"/>
  <c r="C40" i="6"/>
  <c r="AF35" i="6"/>
  <c r="X35" i="6"/>
  <c r="P35" i="6"/>
  <c r="AN34" i="6"/>
  <c r="AN35" i="6" s="1"/>
  <c r="R35" i="6"/>
  <c r="AK35" i="6"/>
  <c r="N35" i="6"/>
  <c r="AH35" i="6"/>
  <c r="M35" i="6"/>
  <c r="E40" i="6"/>
  <c r="AD35" i="6"/>
  <c r="J35" i="6"/>
  <c r="AC35" i="6"/>
  <c r="AM34" i="6"/>
  <c r="AM35" i="6" s="1"/>
  <c r="Z35" i="6"/>
  <c r="AL34" i="6"/>
  <c r="AL35" i="6" s="1"/>
  <c r="V35" i="6"/>
  <c r="U35" i="6"/>
  <c r="AB35" i="6"/>
  <c r="S35" i="6"/>
  <c r="Y35" i="6"/>
  <c r="AE35" i="6"/>
  <c r="AJ35" i="6"/>
  <c r="AA35" i="6"/>
  <c r="AI35" i="6"/>
  <c r="O35" i="6"/>
  <c r="Q35" i="6"/>
  <c r="W35" i="6"/>
  <c r="AG35" i="6"/>
  <c r="L35" i="6"/>
  <c r="T35" i="6"/>
  <c r="K35" i="6"/>
  <c r="AL30" i="5" l="1"/>
  <c r="AL31" i="5" s="1"/>
  <c r="AM30" i="5"/>
  <c r="AM31" i="5" s="1"/>
  <c r="AN30" i="5"/>
  <c r="AN31" i="5" s="1"/>
  <c r="O31" i="5"/>
  <c r="AB31" i="5"/>
  <c r="AH31" i="5"/>
  <c r="M31" i="5"/>
  <c r="W31" i="5"/>
  <c r="Q31" i="5"/>
  <c r="K31" i="5"/>
  <c r="U31" i="5"/>
  <c r="AE31" i="5"/>
  <c r="Y31" i="5"/>
  <c r="S31" i="5"/>
  <c r="AC31" i="5"/>
  <c r="L31" i="5"/>
  <c r="AG31" i="5"/>
  <c r="AA31" i="5"/>
  <c r="AK31" i="5"/>
  <c r="AJ31" i="5"/>
  <c r="T31" i="5"/>
  <c r="AI31" i="5"/>
  <c r="AF31" i="5"/>
  <c r="N31" i="5"/>
  <c r="P31" i="5"/>
  <c r="J31" i="5"/>
  <c r="AD31" i="5"/>
  <c r="Z31" i="5"/>
  <c r="V31" i="5"/>
  <c r="X31" i="5"/>
  <c r="R31" i="5"/>
  <c r="E44" i="6"/>
  <c r="AE40" i="6"/>
  <c r="W40" i="6"/>
  <c r="O40" i="6"/>
  <c r="AN39" i="6"/>
  <c r="AN40" i="6" s="1"/>
  <c r="AM39" i="6"/>
  <c r="AM40" i="6" s="1"/>
  <c r="AJ40" i="6"/>
  <c r="AB40" i="6"/>
  <c r="T40" i="6"/>
  <c r="L40" i="6"/>
  <c r="C44" i="6"/>
  <c r="U40" i="6"/>
  <c r="Q40" i="6"/>
  <c r="M40" i="6"/>
  <c r="AK40" i="6"/>
  <c r="AL39" i="6"/>
  <c r="AL40" i="6" s="1"/>
  <c r="AG40" i="6"/>
  <c r="AC40" i="6"/>
  <c r="Y40" i="6"/>
  <c r="V40" i="6"/>
  <c r="AF40" i="6"/>
  <c r="P40" i="6"/>
  <c r="AH40" i="6"/>
  <c r="AD40" i="6"/>
  <c r="R40" i="6"/>
  <c r="K40" i="6"/>
  <c r="S40" i="6"/>
  <c r="J40" i="6"/>
  <c r="AA40" i="6"/>
  <c r="AI40" i="6"/>
  <c r="Z40" i="6"/>
  <c r="N40" i="6"/>
  <c r="X40" i="6"/>
  <c r="C48" i="6" l="1"/>
  <c r="AN43" i="6"/>
  <c r="AN44" i="6" s="1"/>
  <c r="AD44" i="6"/>
  <c r="V44" i="6"/>
  <c r="N44" i="6"/>
  <c r="AM43" i="6"/>
  <c r="AM44" i="6" s="1"/>
  <c r="AL43" i="6"/>
  <c r="AL44" i="6" s="1"/>
  <c r="E48" i="6"/>
  <c r="AF44" i="6"/>
  <c r="X44" i="6"/>
  <c r="P44" i="6"/>
  <c r="R44" i="6"/>
  <c r="K44" i="6"/>
  <c r="Y44" i="6"/>
  <c r="AG44" i="6"/>
  <c r="AC44" i="6"/>
  <c r="Z44" i="6"/>
  <c r="S44" i="6"/>
  <c r="O44" i="6"/>
  <c r="AH44" i="6"/>
  <c r="AA44" i="6"/>
  <c r="L44" i="6"/>
  <c r="M44" i="6"/>
  <c r="W44" i="6"/>
  <c r="AI44" i="6"/>
  <c r="T44" i="6"/>
  <c r="U44" i="6"/>
  <c r="AE44" i="6"/>
  <c r="AB44" i="6"/>
  <c r="AJ44" i="6"/>
  <c r="AK44" i="6"/>
  <c r="J44" i="6"/>
  <c r="Q44" i="6"/>
  <c r="AM47" i="6" l="1"/>
  <c r="AM48" i="6" s="1"/>
  <c r="AK48" i="6"/>
  <c r="AC48" i="6"/>
  <c r="U48" i="6"/>
  <c r="M48" i="6"/>
  <c r="AL47" i="6"/>
  <c r="AL48" i="6" s="1"/>
  <c r="E52" i="6"/>
  <c r="C52" i="6"/>
  <c r="O48" i="6"/>
  <c r="AN47" i="6"/>
  <c r="AN48" i="6" s="1"/>
  <c r="AE48" i="6"/>
  <c r="W48" i="6"/>
  <c r="AA48" i="6"/>
  <c r="AB48" i="6"/>
  <c r="AG48" i="6"/>
  <c r="AI48" i="6"/>
  <c r="AJ48" i="6"/>
  <c r="P48" i="6"/>
  <c r="X48" i="6"/>
  <c r="N48" i="6"/>
  <c r="AF48" i="6"/>
  <c r="Q48" i="6"/>
  <c r="J48" i="6"/>
  <c r="L48" i="6"/>
  <c r="AD48" i="6"/>
  <c r="Y48" i="6"/>
  <c r="R48" i="6"/>
  <c r="V48" i="6"/>
  <c r="Z48" i="6"/>
  <c r="K48" i="6"/>
  <c r="AH48" i="6"/>
  <c r="S48" i="6"/>
  <c r="T48" i="6"/>
  <c r="AN51" i="6" l="1"/>
  <c r="AN52" i="6" s="1"/>
  <c r="AL51" i="6"/>
  <c r="AL52" i="6" s="1"/>
  <c r="E56" i="6"/>
  <c r="C56" i="6"/>
  <c r="V52" i="6"/>
  <c r="N52" i="6"/>
  <c r="AM51" i="6"/>
  <c r="AM52" i="6" s="1"/>
  <c r="AD52" i="6"/>
  <c r="X52" i="6"/>
  <c r="AB52" i="6"/>
  <c r="U52" i="6"/>
  <c r="AA52" i="6"/>
  <c r="L52" i="6"/>
  <c r="AF52" i="6"/>
  <c r="Q52" i="6"/>
  <c r="AJ52" i="6"/>
  <c r="AC52" i="6"/>
  <c r="Y52" i="6"/>
  <c r="J52" i="6"/>
  <c r="K52" i="6"/>
  <c r="AK52" i="6"/>
  <c r="AG52" i="6"/>
  <c r="R52" i="6"/>
  <c r="S52" i="6"/>
  <c r="Z52" i="6"/>
  <c r="W52" i="6"/>
  <c r="AH52" i="6"/>
  <c r="AI52" i="6"/>
  <c r="O52" i="6"/>
  <c r="P52" i="6"/>
  <c r="T52" i="6"/>
  <c r="M52" i="6"/>
  <c r="AE52" i="6"/>
  <c r="AM55" i="6" l="1"/>
  <c r="AM56" i="6" s="1"/>
  <c r="AK56" i="6"/>
  <c r="E60" i="6"/>
  <c r="C60" i="6"/>
  <c r="AN55" i="6"/>
  <c r="AN56" i="6" s="1"/>
  <c r="AC56" i="6"/>
  <c r="U56" i="6"/>
  <c r="M56" i="6"/>
  <c r="AL55" i="6"/>
  <c r="AL56" i="6" s="1"/>
  <c r="Y56" i="6"/>
  <c r="Z56" i="6"/>
  <c r="N56" i="6"/>
  <c r="AF56" i="6"/>
  <c r="J56" i="6"/>
  <c r="AJ56" i="6"/>
  <c r="AG56" i="6"/>
  <c r="AH56" i="6"/>
  <c r="V56" i="6"/>
  <c r="AA56" i="6"/>
  <c r="O56" i="6"/>
  <c r="K56" i="6"/>
  <c r="AD56" i="6"/>
  <c r="T56" i="6"/>
  <c r="W56" i="6"/>
  <c r="S56" i="6"/>
  <c r="L56" i="6"/>
  <c r="AE56" i="6"/>
  <c r="P56" i="6"/>
  <c r="X56" i="6"/>
  <c r="AI56" i="6"/>
  <c r="AB56" i="6"/>
  <c r="Q56" i="6"/>
  <c r="R56" i="6"/>
  <c r="AL59" i="6" l="1"/>
  <c r="AL60" i="6" s="1"/>
  <c r="AN59" i="6"/>
  <c r="AN60" i="6" s="1"/>
  <c r="AM59" i="6"/>
  <c r="AM60" i="6" s="1"/>
  <c r="AJ60" i="6"/>
  <c r="AB60" i="6"/>
  <c r="T60" i="6"/>
  <c r="L60" i="6"/>
  <c r="W60" i="6"/>
  <c r="Z60" i="6"/>
  <c r="S60" i="6"/>
  <c r="AA60" i="6"/>
  <c r="AE60" i="6"/>
  <c r="AH60" i="6"/>
  <c r="P60" i="6"/>
  <c r="AI60" i="6"/>
  <c r="Y60" i="6"/>
  <c r="U60" i="6"/>
  <c r="X60" i="6"/>
  <c r="Q60" i="6"/>
  <c r="M60" i="6"/>
  <c r="AF60" i="6"/>
  <c r="V60" i="6"/>
  <c r="J60" i="6"/>
  <c r="N60" i="6"/>
  <c r="AG60" i="6"/>
  <c r="AC60" i="6"/>
  <c r="AK60" i="6"/>
  <c r="AD60" i="6"/>
  <c r="O60" i="6"/>
  <c r="R60" i="6"/>
  <c r="K60" i="6"/>
</calcChain>
</file>

<file path=xl/sharedStrings.xml><?xml version="1.0" encoding="utf-8"?>
<sst xmlns="http://schemas.openxmlformats.org/spreadsheetml/2006/main" count="487" uniqueCount="63">
  <si>
    <t>日</t>
    <rPh sb="0" eb="1">
      <t>ニチ</t>
    </rPh>
    <phoneticPr fontId="1"/>
  </si>
  <si>
    <t>曜日</t>
    <rPh sb="0" eb="2">
      <t>ヨウビ</t>
    </rPh>
    <phoneticPr fontId="1"/>
  </si>
  <si>
    <t>木</t>
    <rPh sb="0" eb="1">
      <t>モク</t>
    </rPh>
    <phoneticPr fontId="1"/>
  </si>
  <si>
    <t>金</t>
    <rPh sb="0" eb="1">
      <t>キン</t>
    </rPh>
    <phoneticPr fontId="1"/>
  </si>
  <si>
    <t>期間種別</t>
    <rPh sb="0" eb="2">
      <t>キカン</t>
    </rPh>
    <rPh sb="2" eb="4">
      <t>シュベツ</t>
    </rPh>
    <rPh sb="3" eb="4">
      <t>コウシュ</t>
    </rPh>
    <phoneticPr fontId="1"/>
  </si>
  <si>
    <t>日付</t>
    <rPh sb="0" eb="2">
      <t>ヒヅケ</t>
    </rPh>
    <phoneticPr fontId="1"/>
  </si>
  <si>
    <t>現場閉所日数</t>
    <phoneticPr fontId="1"/>
  </si>
  <si>
    <t>年</t>
    <rPh sb="0" eb="1">
      <t>ネン</t>
    </rPh>
    <phoneticPr fontId="1"/>
  </si>
  <si>
    <t>作</t>
    <rPh sb="0" eb="1">
      <t>サク</t>
    </rPh>
    <phoneticPr fontId="1"/>
  </si>
  <si>
    <t>対象期間日数</t>
    <rPh sb="4" eb="6">
      <t>ニッスウ</t>
    </rPh>
    <phoneticPr fontId="1"/>
  </si>
  <si>
    <t>水</t>
    <rPh sb="0" eb="1">
      <t>スイ</t>
    </rPh>
    <phoneticPr fontId="1"/>
  </si>
  <si>
    <t>土</t>
    <rPh sb="0" eb="1">
      <t>ド</t>
    </rPh>
    <phoneticPr fontId="1"/>
  </si>
  <si>
    <t>火</t>
    <rPh sb="0" eb="1">
      <t>カ</t>
    </rPh>
    <phoneticPr fontId="1"/>
  </si>
  <si>
    <t>月</t>
    <rPh sb="0" eb="1">
      <t>ツキ</t>
    </rPh>
    <phoneticPr fontId="1"/>
  </si>
  <si>
    <t>令和</t>
    <rPh sb="0" eb="2">
      <t>レイワ</t>
    </rPh>
    <phoneticPr fontId="1"/>
  </si>
  <si>
    <t>工事開始日</t>
    <rPh sb="0" eb="2">
      <t>コウジ</t>
    </rPh>
    <rPh sb="2" eb="4">
      <t>カイシ</t>
    </rPh>
    <rPh sb="4" eb="5">
      <t>ビ</t>
    </rPh>
    <phoneticPr fontId="1"/>
  </si>
  <si>
    <t>契約日</t>
    <rPh sb="0" eb="3">
      <t>ケイヤクビ</t>
    </rPh>
    <phoneticPr fontId="1"/>
  </si>
  <si>
    <t>契</t>
    <rPh sb="0" eb="1">
      <t>チギリ</t>
    </rPh>
    <phoneticPr fontId="1"/>
  </si>
  <si>
    <t>工事着手日</t>
    <rPh sb="0" eb="2">
      <t>コウジ</t>
    </rPh>
    <rPh sb="2" eb="4">
      <t>チャクシュ</t>
    </rPh>
    <rPh sb="4" eb="5">
      <t>ビ</t>
    </rPh>
    <phoneticPr fontId="1"/>
  </si>
  <si>
    <t>着</t>
    <rPh sb="0" eb="1">
      <t>チャク</t>
    </rPh>
    <phoneticPr fontId="1"/>
  </si>
  <si>
    <t>工事完成日</t>
    <rPh sb="0" eb="2">
      <t>コウジ</t>
    </rPh>
    <rPh sb="2" eb="4">
      <t>カンセイ</t>
    </rPh>
    <rPh sb="4" eb="5">
      <t>ビ</t>
    </rPh>
    <phoneticPr fontId="1"/>
  </si>
  <si>
    <t>完</t>
    <rPh sb="0" eb="1">
      <t>カン</t>
    </rPh>
    <phoneticPr fontId="1"/>
  </si>
  <si>
    <t>凡例（期間種別）</t>
    <rPh sb="0" eb="2">
      <t>ハンレイ</t>
    </rPh>
    <rPh sb="3" eb="5">
      <t>キカン</t>
    </rPh>
    <rPh sb="5" eb="7">
      <t>シュベツ</t>
    </rPh>
    <phoneticPr fontId="1"/>
  </si>
  <si>
    <t>凡例（作業状況）</t>
    <rPh sb="0" eb="2">
      <t>ハンレイ</t>
    </rPh>
    <rPh sb="3" eb="5">
      <t>サギョウ</t>
    </rPh>
    <rPh sb="5" eb="7">
      <t>ジョウキョウ</t>
    </rPh>
    <phoneticPr fontId="1"/>
  </si>
  <si>
    <t>作業日</t>
    <rPh sb="0" eb="3">
      <t>サギョウビ</t>
    </rPh>
    <phoneticPr fontId="1"/>
  </si>
  <si>
    <t>閉所日</t>
    <rPh sb="0" eb="2">
      <t>ヘイショ</t>
    </rPh>
    <rPh sb="2" eb="3">
      <t>ビ</t>
    </rPh>
    <phoneticPr fontId="1"/>
  </si>
  <si>
    <t>閉</t>
    <rPh sb="0" eb="1">
      <t>ヘイ</t>
    </rPh>
    <phoneticPr fontId="1"/>
  </si>
  <si>
    <t>西暦</t>
    <rPh sb="0" eb="2">
      <t>セイレキ</t>
    </rPh>
    <phoneticPr fontId="1"/>
  </si>
  <si>
    <t>始</t>
    <rPh sb="0" eb="1">
      <t>ハジ</t>
    </rPh>
    <phoneticPr fontId="1"/>
  </si>
  <si>
    <t>期</t>
    <rPh sb="0" eb="1">
      <t>キ</t>
    </rPh>
    <phoneticPr fontId="1"/>
  </si>
  <si>
    <t>日/</t>
    <rPh sb="0" eb="1">
      <t>ニチ</t>
    </rPh>
    <phoneticPr fontId="1"/>
  </si>
  <si>
    <t>日＝</t>
    <rPh sb="0" eb="1">
      <t>ニチ</t>
    </rPh>
    <phoneticPr fontId="1"/>
  </si>
  <si>
    <t>対象期間日数</t>
    <rPh sb="0" eb="2">
      <t>タイショウ</t>
    </rPh>
    <rPh sb="2" eb="4">
      <t>キカン</t>
    </rPh>
    <rPh sb="4" eb="6">
      <t>ニッスウ</t>
    </rPh>
    <phoneticPr fontId="1"/>
  </si>
  <si>
    <t>現場閉所率</t>
    <rPh sb="0" eb="2">
      <t>ゲンバ</t>
    </rPh>
    <rPh sb="2" eb="4">
      <t>ヘイショ</t>
    </rPh>
    <rPh sb="4" eb="5">
      <t>リツ</t>
    </rPh>
    <phoneticPr fontId="1"/>
  </si>
  <si>
    <t>日／</t>
    <rPh sb="0" eb="1">
      <t>ニチ</t>
    </rPh>
    <phoneticPr fontId="1"/>
  </si>
  <si>
    <t>４週８休以上</t>
    <rPh sb="1" eb="2">
      <t>シュウ</t>
    </rPh>
    <rPh sb="3" eb="4">
      <t>キュウ</t>
    </rPh>
    <rPh sb="4" eb="6">
      <t>イジョウ</t>
    </rPh>
    <phoneticPr fontId="1"/>
  </si>
  <si>
    <t>４週７休以上</t>
    <rPh sb="1" eb="2">
      <t>シュウ</t>
    </rPh>
    <rPh sb="3" eb="4">
      <t>キュウ</t>
    </rPh>
    <rPh sb="4" eb="6">
      <t>イジョウ</t>
    </rPh>
    <phoneticPr fontId="1"/>
  </si>
  <si>
    <t>４週６休以上</t>
    <rPh sb="1" eb="2">
      <t>シュウ</t>
    </rPh>
    <rPh sb="3" eb="4">
      <t>キュウ</t>
    </rPh>
    <rPh sb="4" eb="6">
      <t>イジョウ</t>
    </rPh>
    <phoneticPr fontId="1"/>
  </si>
  <si>
    <t>備考</t>
    <rPh sb="0" eb="2">
      <t>ビコウ</t>
    </rPh>
    <phoneticPr fontId="1"/>
  </si>
  <si>
    <t>8日/28日</t>
    <rPh sb="1" eb="2">
      <t>ニチ</t>
    </rPh>
    <rPh sb="5" eb="6">
      <t>ニチ</t>
    </rPh>
    <phoneticPr fontId="1"/>
  </si>
  <si>
    <t>7日/28日</t>
    <rPh sb="1" eb="2">
      <t>ニチ</t>
    </rPh>
    <rPh sb="5" eb="6">
      <t>ニチ</t>
    </rPh>
    <phoneticPr fontId="1"/>
  </si>
  <si>
    <t>6日/28日</t>
    <rPh sb="1" eb="2">
      <t>ニチ</t>
    </rPh>
    <rPh sb="5" eb="6">
      <t>ニチ</t>
    </rPh>
    <phoneticPr fontId="1"/>
  </si>
  <si>
    <t>閉所日数</t>
    <rPh sb="0" eb="2">
      <t>ヘイショ</t>
    </rPh>
    <rPh sb="2" eb="4">
      <t>ニッスウ</t>
    </rPh>
    <phoneticPr fontId="1"/>
  </si>
  <si>
    <t>工　事　名</t>
    <rPh sb="0" eb="1">
      <t>コウ</t>
    </rPh>
    <rPh sb="2" eb="3">
      <t>コト</t>
    </rPh>
    <rPh sb="4" eb="5">
      <t>メイ</t>
    </rPh>
    <phoneticPr fontId="1"/>
  </si>
  <si>
    <t>工　　　期</t>
    <rPh sb="0" eb="1">
      <t>コウ</t>
    </rPh>
    <rPh sb="4" eb="5">
      <t>キ</t>
    </rPh>
    <phoneticPr fontId="1"/>
  </si>
  <si>
    <t>～</t>
    <phoneticPr fontId="1"/>
  </si>
  <si>
    <t>対象期間</t>
    <rPh sb="0" eb="2">
      <t>タイショウ</t>
    </rPh>
    <rPh sb="2" eb="4">
      <t>キカン</t>
    </rPh>
    <phoneticPr fontId="1"/>
  </si>
  <si>
    <t>〇〇〇〇〇〇工事</t>
    <rPh sb="6" eb="8">
      <t>コウジ</t>
    </rPh>
    <phoneticPr fontId="1"/>
  </si>
  <si>
    <t>（様式1）</t>
    <rPh sb="1" eb="3">
      <t>ヨウシキ</t>
    </rPh>
    <phoneticPr fontId="1"/>
  </si>
  <si>
    <t>作業状況</t>
  </si>
  <si>
    <t>作業状況</t>
    <rPh sb="0" eb="2">
      <t>サギョウ</t>
    </rPh>
    <rPh sb="2" eb="4">
      <t>ジョウキョウ</t>
    </rPh>
    <phoneticPr fontId="1"/>
  </si>
  <si>
    <t>対象外期間</t>
    <rPh sb="0" eb="2">
      <t>タイショウ</t>
    </rPh>
    <rPh sb="2" eb="3">
      <t>ガイ</t>
    </rPh>
    <rPh sb="3" eb="5">
      <t>キカン</t>
    </rPh>
    <phoneticPr fontId="1"/>
  </si>
  <si>
    <t>外</t>
    <rPh sb="0" eb="1">
      <t>ガイ</t>
    </rPh>
    <phoneticPr fontId="1"/>
  </si>
  <si>
    <r>
      <rPr>
        <sz val="11"/>
        <color rgb="FFFF0000"/>
        <rFont val="游ゴシック"/>
        <family val="3"/>
        <charset val="128"/>
      </rPr>
      <t>〇〇〇〇〇〇</t>
    </r>
    <r>
      <rPr>
        <sz val="11"/>
        <color theme="1"/>
        <rFont val="游ゴシック"/>
        <family val="3"/>
        <charset val="128"/>
      </rPr>
      <t>工事</t>
    </r>
    <rPh sb="6" eb="8">
      <t>コウジ</t>
    </rPh>
    <phoneticPr fontId="1"/>
  </si>
  <si>
    <t>休日等取得実績報告書</t>
    <rPh sb="0" eb="2">
      <t>キュウジツ</t>
    </rPh>
    <rPh sb="2" eb="3">
      <t>トウ</t>
    </rPh>
    <rPh sb="3" eb="5">
      <t>シュトク</t>
    </rPh>
    <rPh sb="5" eb="7">
      <t>ジッセキ</t>
    </rPh>
    <rPh sb="7" eb="9">
      <t>ホウコク</t>
    </rPh>
    <rPh sb="9" eb="10">
      <t>ショ</t>
    </rPh>
    <phoneticPr fontId="1"/>
  </si>
  <si>
    <t>受　注　者　名</t>
    <rPh sb="0" eb="1">
      <t>ウケ</t>
    </rPh>
    <rPh sb="2" eb="3">
      <t>チュウ</t>
    </rPh>
    <rPh sb="4" eb="5">
      <t>モノ</t>
    </rPh>
    <rPh sb="6" eb="7">
      <t>メイ</t>
    </rPh>
    <phoneticPr fontId="1"/>
  </si>
  <si>
    <t>○○建設</t>
    <rPh sb="2" eb="4">
      <t>ケンセツ</t>
    </rPh>
    <phoneticPr fontId="1"/>
  </si>
  <si>
    <r>
      <rPr>
        <sz val="11"/>
        <color rgb="FFFF0000"/>
        <rFont val="游ゴシック"/>
        <family val="3"/>
        <charset val="128"/>
      </rPr>
      <t>○○</t>
    </r>
    <r>
      <rPr>
        <sz val="11"/>
        <color theme="1"/>
        <rFont val="游ゴシック"/>
        <family val="3"/>
        <charset val="128"/>
      </rPr>
      <t>建設</t>
    </r>
    <rPh sb="2" eb="4">
      <t>ケンセツ</t>
    </rPh>
    <phoneticPr fontId="1"/>
  </si>
  <si>
    <t xml:space="preserve">【用語の定義】
（1） 期間種別
　① 契約日
　　　　契約日とは、発注者と受注者が請負契約を締結した日をいう。
　② 工事開始日
　　　　工事開始日とは、余裕期間設定工事において、設計図書に定める着工可能日をいう。
　③ 工事着手日
　　　　工事着手日とは、現場内での準備工事（仮設物の設置または測量をいう。）、または工場製作を含む工事における工場製作工のいずれかに着手する日をいう。
　④ 対象期間
　　　　工事着手日（現場に継続的に常駐した最初の日）から工事完成日までの期間をいう。
　⑤ 対象外期間
　　　　年末年始6日間、夏季休暇3日間、工場製作のみを実施している期間、工事全体を一時中止している期間のほか、発注者があらかじめ対象外としている期間（受注者の責によらず現場作業を余儀なくされる期間等）をいう。
　⑥ 工事完成日
　　　　工事完成日とは、建設工事請負契約書第31条第1項の規定により、受注者から提出された工事が完成した旨の通知に記載された完成年月日をいう。
（2）作業状況
　① 作業日
　　　　作業日とは、工事着手日以降で、現場や現場事務所での事務作業を含め、作業を行っている日をいう。
　② 閉所日
　　　　閉所日とは、工事着手日以降で、現場や現場事務所での事務作業を含め、1日を通して作業を行っていない日をいう。 （現場閉所日または現場休息日）
</t>
    <rPh sb="577" eb="578">
      <t>ヒ</t>
    </rPh>
    <rPh sb="585" eb="586">
      <t>ヒ</t>
    </rPh>
    <phoneticPr fontId="1"/>
  </si>
  <si>
    <t>現場休息率</t>
    <rPh sb="0" eb="2">
      <t>ゲンバ</t>
    </rPh>
    <rPh sb="2" eb="4">
      <t>キュウソク</t>
    </rPh>
    <rPh sb="4" eb="5">
      <t>リツ</t>
    </rPh>
    <phoneticPr fontId="1"/>
  </si>
  <si>
    <t>閉所日数</t>
    <phoneticPr fontId="1"/>
  </si>
  <si>
    <t>現場休息率（月別）</t>
    <rPh sb="0" eb="2">
      <t>ゲンバ</t>
    </rPh>
    <rPh sb="2" eb="4">
      <t>キュウソク</t>
    </rPh>
    <rPh sb="4" eb="5">
      <t>リツ</t>
    </rPh>
    <rPh sb="6" eb="8">
      <t>ツキベツ</t>
    </rPh>
    <phoneticPr fontId="1"/>
  </si>
  <si>
    <t>実績</t>
    <rPh sb="0" eb="2">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</si>
</sst>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0"/>
      <color theme="1"/>
      <name val="游ゴシック"/>
      <family val="3"/>
      <charset val="128"/>
    </font>
    <font>
      <sz val="11"/>
      <color theme="1"/>
      <name val="ＭＳ Ｐゴシック"/>
      <family val="2"/>
      <charset val="128"/>
      <scheme val="minor"/>
    </font>
    <font>
      <sz val="11"/>
      <color rgb="FFFF0000"/>
      <name val="游ゴシック"/>
      <family val="3"/>
      <charset val="128"/>
    </font>
    <font>
      <sz val="11"/>
      <name val="游ゴシック"/>
      <family val="3"/>
      <charset val="128"/>
    </font>
    <font>
      <sz val="16"/>
      <color theme="1"/>
      <name val="游ゴシック"/>
      <family val="3"/>
      <charset val="128"/>
    </font>
    <font>
      <b/>
      <sz val="11"/>
      <color rgb="FFFF0000"/>
      <name val="游ゴシック"/>
      <family val="3"/>
      <charset val="128"/>
    </font>
    <font>
      <b/>
      <sz val="11"/>
      <color theme="1"/>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s>
  <borders count="33">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83">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4" borderId="3" xfId="0" applyFont="1" applyFill="1" applyBorder="1" applyAlignment="1">
      <alignment horizontal="center" vertical="center"/>
    </xf>
    <xf numFmtId="0" fontId="6" fillId="3" borderId="3" xfId="0" applyFont="1" applyFill="1" applyBorder="1" applyAlignment="1">
      <alignment horizontal="center" vertical="center"/>
    </xf>
    <xf numFmtId="176" fontId="2" fillId="2" borderId="3" xfId="1" applyNumberFormat="1" applyFont="1" applyFill="1" applyBorder="1" applyAlignment="1">
      <alignment horizontal="center" vertical="center"/>
    </xf>
    <xf numFmtId="0" fontId="2" fillId="2" borderId="3" xfId="0" quotePrefix="1" applyFont="1" applyFill="1" applyBorder="1" applyAlignment="1">
      <alignment horizontal="center" vertical="center"/>
    </xf>
    <xf numFmtId="0" fontId="2" fillId="5"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0" xfId="0" applyFont="1" applyFill="1">
      <alignment vertical="center"/>
    </xf>
    <xf numFmtId="0" fontId="0" fillId="2" borderId="0" xfId="0" applyFill="1">
      <alignment vertical="center"/>
    </xf>
    <xf numFmtId="0" fontId="2" fillId="2" borderId="10"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30" xfId="0" applyFont="1" applyFill="1" applyBorder="1" applyAlignment="1">
      <alignment vertical="center"/>
    </xf>
    <xf numFmtId="0" fontId="2" fillId="2" borderId="26" xfId="0" applyFont="1" applyFill="1" applyBorder="1" applyAlignment="1">
      <alignment vertical="center"/>
    </xf>
    <xf numFmtId="0" fontId="2" fillId="2" borderId="25"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lignment vertical="center"/>
    </xf>
    <xf numFmtId="0" fontId="3" fillId="2" borderId="17" xfId="0" applyFont="1" applyFill="1" applyBorder="1" applyAlignment="1">
      <alignment vertical="center" shrinkToFit="1"/>
    </xf>
    <xf numFmtId="0" fontId="3" fillId="2" borderId="0" xfId="0" applyFont="1" applyFill="1" applyBorder="1" applyAlignment="1">
      <alignment vertical="center" shrinkToFit="1"/>
    </xf>
    <xf numFmtId="0" fontId="2" fillId="2" borderId="0" xfId="0" applyFont="1" applyFill="1" applyAlignment="1">
      <alignment vertical="top"/>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3" fillId="2" borderId="0" xfId="0" applyFont="1" applyFill="1" applyBorder="1" applyAlignment="1">
      <alignment horizontal="center" vertical="center" shrinkToFit="1"/>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2" fillId="0" borderId="0" xfId="0" applyFont="1" applyFill="1" applyBorder="1" applyAlignment="1">
      <alignment horizontal="center" vertical="center"/>
    </xf>
    <xf numFmtId="0" fontId="0" fillId="0" borderId="0" xfId="0" applyBorder="1">
      <alignment vertical="center"/>
    </xf>
    <xf numFmtId="0" fontId="0" fillId="0" borderId="0" xfId="0" applyFill="1" applyBorder="1">
      <alignment vertical="center"/>
    </xf>
    <xf numFmtId="0" fontId="5" fillId="2" borderId="12" xfId="0" applyFont="1" applyFill="1" applyBorder="1">
      <alignment vertical="center"/>
    </xf>
    <xf numFmtId="0" fontId="2" fillId="2" borderId="0" xfId="0" applyFont="1" applyFill="1" applyBorder="1" applyAlignment="1">
      <alignment horizontal="center" vertical="center"/>
    </xf>
    <xf numFmtId="0" fontId="2" fillId="2" borderId="0" xfId="0" applyFont="1" applyFill="1" applyAlignment="1">
      <alignment horizontal="center" vertical="center"/>
    </xf>
    <xf numFmtId="0" fontId="8" fillId="2" borderId="0" xfId="0" applyFont="1" applyFill="1">
      <alignment vertical="center"/>
    </xf>
    <xf numFmtId="0" fontId="2" fillId="2" borderId="0" xfId="0" applyFont="1" applyFill="1" applyAlignment="1">
      <alignment horizontal="center" vertical="center"/>
    </xf>
    <xf numFmtId="176" fontId="6" fillId="2" borderId="0" xfId="1" applyNumberFormat="1" applyFont="1" applyFill="1" applyAlignment="1">
      <alignment horizontal="center" vertical="center"/>
    </xf>
    <xf numFmtId="0" fontId="9" fillId="2" borderId="0" xfId="0" applyFont="1" applyFill="1" applyAlignment="1">
      <alignment horizontal="center" vertical="center"/>
    </xf>
    <xf numFmtId="0" fontId="7" fillId="2" borderId="0" xfId="0" applyFont="1" applyFill="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right"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3" fillId="2" borderId="2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8" xfId="0" applyFont="1" applyFill="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76" fontId="3" fillId="2" borderId="0" xfId="1" applyNumberFormat="1" applyFont="1" applyFill="1" applyBorder="1" applyAlignment="1">
      <alignment horizontal="center" vertical="center" shrinkToFit="1"/>
    </xf>
    <xf numFmtId="176" fontId="3" fillId="2" borderId="21" xfId="1" applyNumberFormat="1" applyFont="1" applyFill="1" applyBorder="1" applyAlignment="1">
      <alignment horizontal="center" vertical="center" shrinkToFi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3" fillId="2" borderId="1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3" fillId="2" borderId="3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0" fillId="0" borderId="0" xfId="0" applyAlignment="1">
      <alignment horizontal="left" vertical="top" wrapText="1"/>
    </xf>
  </cellXfs>
  <cellStyles count="2">
    <cellStyle name="パーセント" xfId="1" builtinId="5"/>
    <cellStyle name="標準" xfId="0" builtinId="0"/>
  </cellStyles>
  <dxfs count="2313">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FF0000"/>
      </font>
    </dxf>
    <dxf>
      <font>
        <color rgb="FFFF0000"/>
      </font>
    </dxf>
    <dxf>
      <font>
        <color rgb="FF0070C0"/>
      </font>
    </dxf>
    <dxf>
      <font>
        <color rgb="FF0070C0"/>
      </font>
    </dxf>
    <dxf>
      <font>
        <color rgb="FFFF0000"/>
      </font>
    </dxf>
    <dxf>
      <font>
        <color rgb="FF0070C0"/>
      </font>
    </dxf>
    <dxf>
      <font>
        <color rgb="FFFF0000"/>
      </font>
    </dxf>
    <dxf>
      <font>
        <color rgb="FFFF0000"/>
      </font>
      <fill>
        <patternFill patternType="none">
          <bgColor auto="1"/>
        </patternFill>
      </fill>
    </dxf>
    <dxf>
      <font>
        <color rgb="FFFF0000"/>
      </font>
    </dxf>
    <dxf>
      <font>
        <color rgb="FF0070C0"/>
      </font>
    </dxf>
    <dxf>
      <font>
        <color rgb="FFFF0000"/>
      </font>
    </dxf>
    <dxf>
      <font>
        <color rgb="FFFF0000"/>
      </font>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FF000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0070C0"/>
      </font>
    </dxf>
    <dxf>
      <font>
        <color rgb="FFFF0000"/>
      </font>
    </dxf>
    <dxf>
      <font>
        <color rgb="FFFF0000"/>
      </font>
    </dxf>
    <dxf>
      <font>
        <color rgb="FFFF0000"/>
      </font>
    </dxf>
    <dxf>
      <font>
        <color rgb="FF0070C0"/>
      </font>
    </dxf>
    <dxf>
      <font>
        <color rgb="FF0070C0"/>
      </font>
    </dxf>
    <dxf>
      <font>
        <color rgb="FFFF0000"/>
      </font>
    </dxf>
    <dxf>
      <font>
        <color rgb="FF0070C0"/>
      </font>
    </dxf>
    <dxf>
      <font>
        <color rgb="FFFF0000"/>
      </font>
    </dxf>
    <dxf>
      <font>
        <color rgb="FFFF0000"/>
      </font>
      <fill>
        <patternFill patternType="none">
          <bgColor auto="1"/>
        </patternFill>
      </fill>
    </dxf>
    <dxf>
      <font>
        <color rgb="FFFF0000"/>
      </font>
    </dxf>
    <dxf>
      <font>
        <color rgb="FF0070C0"/>
      </font>
    </dxf>
    <dxf>
      <font>
        <color rgb="FFFF0000"/>
      </font>
    </dxf>
    <dxf>
      <font>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Spin" dx="26" fmlaLink="$C$15" max="30" min="1" page="10" val="6"/>
</file>

<file path=xl/ctrlProps/ctrlProp2.xml><?xml version="1.0" encoding="utf-8"?>
<formControlPr xmlns="http://schemas.microsoft.com/office/spreadsheetml/2009/9/main" objectType="Spin" dx="26" fmlaLink="$E$15" max="12" min="1" page="10" val="4"/>
</file>

<file path=xl/ctrlProps/ctrlProp3.xml><?xml version="1.0" encoding="utf-8"?>
<formControlPr xmlns="http://schemas.microsoft.com/office/spreadsheetml/2009/9/main" objectType="Spin" dx="26" fmlaLink="$C$15" max="30" min="1" page="10" val="5"/>
</file>

<file path=xl/ctrlProps/ctrlProp4.xml><?xml version="1.0" encoding="utf-8"?>
<formControlPr xmlns="http://schemas.microsoft.com/office/spreadsheetml/2009/9/main" objectType="Spin" dx="26" fmlaLink="$E$15" max="12" min="1" page="10" val="7"/>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13</xdr:row>
          <xdr:rowOff>95250</xdr:rowOff>
        </xdr:from>
        <xdr:to>
          <xdr:col>3</xdr:col>
          <xdr:colOff>0</xdr:colOff>
          <xdr:row>14</xdr:row>
          <xdr:rowOff>95250</xdr:rowOff>
        </xdr:to>
        <xdr:sp macro="" textlink="">
          <xdr:nvSpPr>
            <xdr:cNvPr id="5121" name="Spinner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13</xdr:row>
          <xdr:rowOff>114300</xdr:rowOff>
        </xdr:from>
        <xdr:to>
          <xdr:col>5</xdr:col>
          <xdr:colOff>0</xdr:colOff>
          <xdr:row>14</xdr:row>
          <xdr:rowOff>104775</xdr:rowOff>
        </xdr:to>
        <xdr:sp macro="" textlink="">
          <xdr:nvSpPr>
            <xdr:cNvPr id="5122" name="Spinner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31</xdr:col>
      <xdr:colOff>65274</xdr:colOff>
      <xdr:row>4</xdr:row>
      <xdr:rowOff>16250</xdr:rowOff>
    </xdr:from>
    <xdr:to>
      <xdr:col>38</xdr:col>
      <xdr:colOff>122425</xdr:colOff>
      <xdr:row>12</xdr:row>
      <xdr:rowOff>54349</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6127" y="935132"/>
          <a:ext cx="1625974" cy="1662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179295</xdr:colOff>
      <xdr:row>9</xdr:row>
      <xdr:rowOff>44823</xdr:rowOff>
    </xdr:from>
    <xdr:to>
      <xdr:col>45</xdr:col>
      <xdr:colOff>223558</xdr:colOff>
      <xdr:row>12</xdr:row>
      <xdr:rowOff>54349</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3089" y="1882588"/>
          <a:ext cx="1747557" cy="715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22411</xdr:colOff>
      <xdr:row>8</xdr:row>
      <xdr:rowOff>35299</xdr:rowOff>
    </xdr:from>
    <xdr:to>
      <xdr:col>30</xdr:col>
      <xdr:colOff>8404</xdr:colOff>
      <xdr:row>12</xdr:row>
      <xdr:rowOff>54349</xdr:rowOff>
    </xdr:to>
    <xdr:pic>
      <xdr:nvPicPr>
        <xdr:cNvPr id="7" name="図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05617" y="1637740"/>
          <a:ext cx="2899522" cy="96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xdr:colOff>
          <xdr:row>13</xdr:row>
          <xdr:rowOff>95250</xdr:rowOff>
        </xdr:from>
        <xdr:to>
          <xdr:col>3</xdr:col>
          <xdr:colOff>0</xdr:colOff>
          <xdr:row>14</xdr:row>
          <xdr:rowOff>95250</xdr:rowOff>
        </xdr:to>
        <xdr:sp macro="" textlink="">
          <xdr:nvSpPr>
            <xdr:cNvPr id="4097" name="Spinner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57150</xdr:colOff>
          <xdr:row>13</xdr:row>
          <xdr:rowOff>114300</xdr:rowOff>
        </xdr:from>
        <xdr:to>
          <xdr:col>5</xdr:col>
          <xdr:colOff>0</xdr:colOff>
          <xdr:row>14</xdr:row>
          <xdr:rowOff>104775</xdr:rowOff>
        </xdr:to>
        <xdr:sp macro="" textlink="">
          <xdr:nvSpPr>
            <xdr:cNvPr id="4098" name="Spinner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31</xdr:col>
      <xdr:colOff>59671</xdr:colOff>
      <xdr:row>4</xdr:row>
      <xdr:rowOff>16250</xdr:rowOff>
    </xdr:from>
    <xdr:to>
      <xdr:col>38</xdr:col>
      <xdr:colOff>116822</xdr:colOff>
      <xdr:row>12</xdr:row>
      <xdr:rowOff>54349</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0524" y="935132"/>
          <a:ext cx="1625974" cy="1662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179295</xdr:colOff>
      <xdr:row>9</xdr:row>
      <xdr:rowOff>44823</xdr:rowOff>
    </xdr:from>
    <xdr:to>
      <xdr:col>45</xdr:col>
      <xdr:colOff>223558</xdr:colOff>
      <xdr:row>12</xdr:row>
      <xdr:rowOff>54349</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93089" y="1882588"/>
          <a:ext cx="1747557" cy="715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150387</xdr:colOff>
      <xdr:row>15</xdr:row>
      <xdr:rowOff>134471</xdr:rowOff>
    </xdr:from>
    <xdr:to>
      <xdr:col>47</xdr:col>
      <xdr:colOff>2537240</xdr:colOff>
      <xdr:row>24</xdr:row>
      <xdr:rowOff>156882</xdr:rowOff>
    </xdr:to>
    <xdr:sp macro="" textlink="">
      <xdr:nvSpPr>
        <xdr:cNvPr id="8" name="線吹き出し 1 (枠付き) 7"/>
        <xdr:cNvSpPr/>
      </xdr:nvSpPr>
      <xdr:spPr>
        <a:xfrm>
          <a:off x="11748475" y="3440206"/>
          <a:ext cx="2386853" cy="2140323"/>
        </a:xfrm>
        <a:prstGeom prst="borderCallout1">
          <a:avLst>
            <a:gd name="adj1" fmla="val 26311"/>
            <a:gd name="adj2" fmla="val -822"/>
            <a:gd name="adj3" fmla="val 44432"/>
            <a:gd name="adj4" fmla="val -223797"/>
          </a:avLst>
        </a:prstGeom>
        <a:solidFill>
          <a:schemeClr val="accent3">
            <a:lumMod val="20000"/>
            <a:lumOff val="80000"/>
          </a:schemeClr>
        </a:solidFill>
        <a:ln w="12700">
          <a:solidFill>
            <a:srgbClr val="00B05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夏季休暇３日間は対象外期間となるため、閉所日としてカウントしないが、３日を超える休暇は、閉所日としてカウントする。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そのため、対象期間は、３１日ではなく２８日、閉所日数は、１０日ではなく７日となる。</a:t>
          </a:r>
        </a:p>
      </xdr:txBody>
    </xdr:sp>
    <xdr:clientData/>
  </xdr:twoCellAnchor>
  <xdr:twoCellAnchor>
    <xdr:from>
      <xdr:col>47</xdr:col>
      <xdr:colOff>150387</xdr:colOff>
      <xdr:row>27</xdr:row>
      <xdr:rowOff>105165</xdr:rowOff>
    </xdr:from>
    <xdr:to>
      <xdr:col>47</xdr:col>
      <xdr:colOff>2537240</xdr:colOff>
      <xdr:row>32</xdr:row>
      <xdr:rowOff>8577</xdr:rowOff>
    </xdr:to>
    <xdr:sp macro="" textlink="">
      <xdr:nvSpPr>
        <xdr:cNvPr id="9" name="線吹き出し 1 (枠付き) 8"/>
        <xdr:cNvSpPr/>
      </xdr:nvSpPr>
      <xdr:spPr>
        <a:xfrm>
          <a:off x="11748475" y="6234783"/>
          <a:ext cx="2386853" cy="1080029"/>
        </a:xfrm>
        <a:prstGeom prst="borderCallout1">
          <a:avLst>
            <a:gd name="adj1" fmla="val 35212"/>
            <a:gd name="adj2" fmla="val -822"/>
            <a:gd name="adj3" fmla="val -78023"/>
            <a:gd name="adj4" fmla="val -149024"/>
          </a:avLst>
        </a:prstGeom>
        <a:solidFill>
          <a:schemeClr val="accent3">
            <a:lumMod val="20000"/>
            <a:lumOff val="80000"/>
          </a:schemeClr>
        </a:solidFill>
        <a:ln w="12700">
          <a:solidFill>
            <a:srgbClr val="00B05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発注者からの指示等により、休日等に作業を行った場合は、対象外期間とし、作業日にはカウントしない。</a:t>
          </a:r>
        </a:p>
      </xdr:txBody>
    </xdr:sp>
    <xdr:clientData/>
  </xdr:twoCellAnchor>
  <xdr:twoCellAnchor>
    <xdr:from>
      <xdr:col>19</xdr:col>
      <xdr:colOff>0</xdr:colOff>
      <xdr:row>17</xdr:row>
      <xdr:rowOff>4872</xdr:rowOff>
    </xdr:from>
    <xdr:to>
      <xdr:col>25</xdr:col>
      <xdr:colOff>8283</xdr:colOff>
      <xdr:row>20</xdr:row>
      <xdr:rowOff>231913</xdr:rowOff>
    </xdr:to>
    <xdr:sp macro="" textlink="">
      <xdr:nvSpPr>
        <xdr:cNvPr id="13" name="正方形/長方形 12"/>
        <xdr:cNvSpPr/>
      </xdr:nvSpPr>
      <xdr:spPr>
        <a:xfrm>
          <a:off x="5031441" y="3781254"/>
          <a:ext cx="1352989" cy="933012"/>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229912</xdr:colOff>
      <xdr:row>21</xdr:row>
      <xdr:rowOff>12986</xdr:rowOff>
    </xdr:from>
    <xdr:to>
      <xdr:col>33</xdr:col>
      <xdr:colOff>940</xdr:colOff>
      <xdr:row>25</xdr:row>
      <xdr:rowOff>4704</xdr:rowOff>
    </xdr:to>
    <xdr:sp macro="" textlink="">
      <xdr:nvSpPr>
        <xdr:cNvPr id="14" name="正方形/長方形 13"/>
        <xdr:cNvSpPr/>
      </xdr:nvSpPr>
      <xdr:spPr>
        <a:xfrm>
          <a:off x="8099533" y="4433900"/>
          <a:ext cx="230855" cy="9376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33618</xdr:colOff>
      <xdr:row>13</xdr:row>
      <xdr:rowOff>6568</xdr:rowOff>
    </xdr:from>
    <xdr:to>
      <xdr:col>47</xdr:col>
      <xdr:colOff>2655795</xdr:colOff>
      <xdr:row>33</xdr:row>
      <xdr:rowOff>6568</xdr:rowOff>
    </xdr:to>
    <xdr:sp macro="" textlink="">
      <xdr:nvSpPr>
        <xdr:cNvPr id="5" name="正方形/長方形 4"/>
        <xdr:cNvSpPr/>
      </xdr:nvSpPr>
      <xdr:spPr>
        <a:xfrm>
          <a:off x="11851187" y="2837792"/>
          <a:ext cx="2622177" cy="4742793"/>
        </a:xfrm>
        <a:prstGeom prst="rect">
          <a:avLst/>
        </a:prstGeom>
        <a:no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47</xdr:col>
      <xdr:colOff>604279</xdr:colOff>
      <xdr:row>13</xdr:row>
      <xdr:rowOff>145677</xdr:rowOff>
    </xdr:from>
    <xdr:ext cx="1480855" cy="359073"/>
    <xdr:sp macro="" textlink="">
      <xdr:nvSpPr>
        <xdr:cNvPr id="6" name="テキスト ボックス 5"/>
        <xdr:cNvSpPr txBox="1"/>
      </xdr:nvSpPr>
      <xdr:spPr>
        <a:xfrm>
          <a:off x="12202367" y="2678206"/>
          <a:ext cx="148085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u="sng"/>
            <a:t>作成のポイント</a:t>
          </a:r>
        </a:p>
      </xdr:txBody>
    </xdr:sp>
    <xdr:clientData/>
  </xdr:oneCellAnchor>
  <xdr:oneCellAnchor>
    <xdr:from>
      <xdr:col>47</xdr:col>
      <xdr:colOff>1379342</xdr:colOff>
      <xdr:row>0</xdr:row>
      <xdr:rowOff>145765</xdr:rowOff>
    </xdr:from>
    <xdr:ext cx="1062522" cy="477689"/>
    <xdr:sp macro="" textlink="">
      <xdr:nvSpPr>
        <xdr:cNvPr id="7" name="テキスト ボックス 6"/>
        <xdr:cNvSpPr txBox="1"/>
      </xdr:nvSpPr>
      <xdr:spPr>
        <a:xfrm>
          <a:off x="13034478" y="145765"/>
          <a:ext cx="1062522" cy="477689"/>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solidFill>
                <a:srgbClr val="FF0000"/>
              </a:solidFill>
            </a:rPr>
            <a:t>作成例</a:t>
          </a:r>
        </a:p>
      </xdr:txBody>
    </xdr:sp>
    <xdr:clientData/>
  </xdr:oneCellAnchor>
  <xdr:twoCellAnchor>
    <xdr:from>
      <xdr:col>45</xdr:col>
      <xdr:colOff>153960</xdr:colOff>
      <xdr:row>17</xdr:row>
      <xdr:rowOff>229914</xdr:rowOff>
    </xdr:from>
    <xdr:to>
      <xdr:col>47</xdr:col>
      <xdr:colOff>137950</xdr:colOff>
      <xdr:row>19</xdr:row>
      <xdr:rowOff>212913</xdr:rowOff>
    </xdr:to>
    <xdr:cxnSp macro="">
      <xdr:nvCxnSpPr>
        <xdr:cNvPr id="15" name="直線矢印コネクタ 14"/>
        <xdr:cNvCxnSpPr>
          <a:endCxn id="18" idx="3"/>
        </xdr:cNvCxnSpPr>
      </xdr:nvCxnSpPr>
      <xdr:spPr>
        <a:xfrm flipH="1">
          <a:off x="11371048" y="4006296"/>
          <a:ext cx="364990" cy="453646"/>
        </a:xfrm>
        <a:prstGeom prst="straightConnector1">
          <a:avLst/>
        </a:prstGeom>
        <a:ln>
          <a:solidFill>
            <a:srgbClr val="00B050"/>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100854</xdr:colOff>
      <xdr:row>18</xdr:row>
      <xdr:rowOff>201706</xdr:rowOff>
    </xdr:from>
    <xdr:to>
      <xdr:col>45</xdr:col>
      <xdr:colOff>153960</xdr:colOff>
      <xdr:row>20</xdr:row>
      <xdr:rowOff>224118</xdr:rowOff>
    </xdr:to>
    <xdr:sp macro="" textlink="">
      <xdr:nvSpPr>
        <xdr:cNvPr id="18" name="正方形/長方形 17"/>
        <xdr:cNvSpPr/>
      </xdr:nvSpPr>
      <xdr:spPr>
        <a:xfrm>
          <a:off x="9838766" y="4213412"/>
          <a:ext cx="1532282" cy="49305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11206</xdr:colOff>
      <xdr:row>8</xdr:row>
      <xdr:rowOff>35299</xdr:rowOff>
    </xdr:from>
    <xdr:to>
      <xdr:col>29</xdr:col>
      <xdr:colOff>221316</xdr:colOff>
      <xdr:row>12</xdr:row>
      <xdr:rowOff>54349</xdr:rowOff>
    </xdr:to>
    <xdr:pic>
      <xdr:nvPicPr>
        <xdr:cNvPr id="19" name="図 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94412" y="1637740"/>
          <a:ext cx="2899522" cy="96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63"/>
  <sheetViews>
    <sheetView tabSelected="1" zoomScale="70" zoomScaleNormal="70" workbookViewId="0">
      <selection activeCell="G12" sqref="G12"/>
    </sheetView>
  </sheetViews>
  <sheetFormatPr defaultRowHeight="13.5" x14ac:dyDescent="0.15"/>
  <cols>
    <col min="1" max="1" width="1.375" customWidth="1"/>
    <col min="2" max="2" width="5.625" customWidth="1"/>
    <col min="3" max="3" width="2.75" customWidth="1"/>
    <col min="4" max="4" width="3" customWidth="1"/>
    <col min="5" max="5" width="3.125" customWidth="1"/>
    <col min="6" max="6" width="4.5" customWidth="1"/>
    <col min="7" max="9" width="5.5" customWidth="1"/>
    <col min="10" max="40" width="3" customWidth="1"/>
    <col min="41" max="42" width="3.875" customWidth="1"/>
    <col min="43" max="43" width="3" customWidth="1"/>
    <col min="44" max="44" width="3.875" customWidth="1"/>
    <col min="45" max="45" width="5" customWidth="1"/>
    <col min="46" max="46" width="3.875" customWidth="1"/>
    <col min="47" max="47" width="1.125" customWidth="1"/>
    <col min="48" max="49" width="5.5" customWidth="1"/>
    <col min="50" max="50" width="4.75" customWidth="1"/>
    <col min="51" max="51" width="5.5" customWidth="1"/>
    <col min="52" max="52" width="16.375" customWidth="1"/>
    <col min="53" max="53" width="5.25" customWidth="1"/>
    <col min="55" max="55" width="17.5" customWidth="1"/>
    <col min="56" max="56" width="5.375" customWidth="1"/>
    <col min="59" max="59" width="14.625" customWidth="1"/>
    <col min="60" max="60" width="11.5" customWidth="1"/>
    <col min="61" max="61" width="12.5" customWidth="1"/>
  </cols>
  <sheetData>
    <row r="1" spans="1:63" ht="37.15" customHeight="1" x14ac:dyDescent="0.15">
      <c r="A1" s="14"/>
      <c r="B1" s="26" t="s">
        <v>48</v>
      </c>
      <c r="C1" s="14"/>
      <c r="D1" s="14"/>
      <c r="E1" s="14"/>
      <c r="F1" s="14"/>
      <c r="G1" s="14"/>
      <c r="H1" s="14"/>
      <c r="I1" s="14"/>
      <c r="J1" s="42" t="s">
        <v>54</v>
      </c>
      <c r="K1" s="42"/>
      <c r="L1" s="42"/>
      <c r="M1" s="42"/>
      <c r="N1" s="42"/>
      <c r="O1" s="42"/>
      <c r="P1" s="42"/>
      <c r="Q1" s="42"/>
      <c r="R1" s="42"/>
      <c r="S1" s="42"/>
      <c r="T1" s="42"/>
      <c r="U1" s="42"/>
      <c r="V1" s="42"/>
      <c r="W1" s="42"/>
      <c r="X1" s="42"/>
      <c r="Y1" s="42"/>
      <c r="Z1" s="42"/>
      <c r="AA1" s="42"/>
      <c r="AB1" s="42"/>
      <c r="AC1" s="42"/>
      <c r="AD1" s="42"/>
      <c r="AE1" s="42"/>
      <c r="AF1" s="14"/>
      <c r="AG1" s="14"/>
      <c r="AH1" s="14"/>
      <c r="AI1" s="14"/>
      <c r="AJ1" s="14"/>
      <c r="AK1" s="14"/>
      <c r="AL1" s="14"/>
      <c r="AM1" s="14"/>
      <c r="AN1" s="14"/>
      <c r="AO1" s="14"/>
      <c r="AP1" s="14"/>
      <c r="AQ1" s="14"/>
      <c r="AR1" s="14"/>
      <c r="AS1" s="14"/>
      <c r="AT1" s="14"/>
      <c r="AU1" s="14"/>
      <c r="BE1" s="2"/>
      <c r="BF1" s="2"/>
      <c r="BG1" s="2"/>
      <c r="BH1" s="2"/>
      <c r="BI1" s="2"/>
      <c r="BJ1" s="2"/>
      <c r="BK1" s="2"/>
    </row>
    <row r="2" spans="1:63" ht="11.45" customHeight="1" x14ac:dyDescent="0.15">
      <c r="A2" s="14"/>
      <c r="B2" s="13"/>
      <c r="C2" s="31"/>
      <c r="D2" s="31"/>
      <c r="E2" s="31"/>
      <c r="F2" s="31"/>
      <c r="G2" s="13"/>
      <c r="H2" s="31"/>
      <c r="I2" s="31"/>
      <c r="J2" s="31"/>
      <c r="K2" s="31"/>
      <c r="L2" s="31"/>
      <c r="M2" s="31"/>
      <c r="N2" s="31"/>
      <c r="O2" s="31"/>
      <c r="P2" s="31"/>
      <c r="Q2" s="31"/>
      <c r="R2" s="31"/>
      <c r="S2" s="31"/>
      <c r="T2" s="31"/>
      <c r="U2" s="31"/>
      <c r="V2" s="31"/>
      <c r="W2" s="31"/>
      <c r="X2" s="31"/>
      <c r="Y2" s="31"/>
      <c r="Z2" s="31"/>
      <c r="AA2" s="31"/>
      <c r="AB2" s="14"/>
      <c r="AC2" s="14"/>
      <c r="AD2" s="14"/>
      <c r="AE2" s="14"/>
      <c r="AF2" s="14"/>
      <c r="AG2" s="14"/>
      <c r="AH2" s="14"/>
      <c r="AI2" s="14"/>
      <c r="AJ2" s="14"/>
      <c r="AK2" s="14"/>
      <c r="AL2" s="14"/>
      <c r="AM2" s="14"/>
      <c r="AN2" s="14"/>
      <c r="AO2" s="14"/>
      <c r="AP2" s="14"/>
      <c r="AQ2" s="14"/>
      <c r="AR2" s="14"/>
      <c r="AS2" s="14"/>
      <c r="AT2" s="14"/>
      <c r="AU2" s="14"/>
      <c r="AX2" t="s">
        <v>27</v>
      </c>
      <c r="AY2">
        <f>+C15+2018</f>
        <v>2024</v>
      </c>
      <c r="AZ2" t="s">
        <v>7</v>
      </c>
      <c r="BE2" s="2"/>
      <c r="BF2" s="2"/>
      <c r="BG2" s="2"/>
      <c r="BH2" s="2"/>
      <c r="BI2" s="2"/>
      <c r="BJ2" s="2"/>
      <c r="BK2" s="2"/>
    </row>
    <row r="3" spans="1:63" ht="18.75" x14ac:dyDescent="0.15">
      <c r="A3" s="14"/>
      <c r="B3" s="13"/>
      <c r="C3" s="39" t="s">
        <v>43</v>
      </c>
      <c r="D3" s="39"/>
      <c r="E3" s="39"/>
      <c r="F3" s="39"/>
      <c r="G3" s="13"/>
      <c r="H3" s="43" t="s">
        <v>47</v>
      </c>
      <c r="I3" s="43"/>
      <c r="J3" s="43"/>
      <c r="K3" s="43"/>
      <c r="L3" s="43"/>
      <c r="M3" s="43"/>
      <c r="N3" s="43"/>
      <c r="O3" s="43"/>
      <c r="P3" s="43"/>
      <c r="Q3" s="43"/>
      <c r="R3" s="43"/>
      <c r="S3" s="43"/>
      <c r="T3" s="43"/>
      <c r="U3" s="43"/>
      <c r="V3" s="43"/>
      <c r="W3" s="43"/>
      <c r="X3" s="43"/>
      <c r="Y3" s="43"/>
      <c r="Z3" s="43"/>
      <c r="AA3" s="43"/>
      <c r="AB3" s="14"/>
      <c r="AC3" s="13"/>
      <c r="AD3" s="13"/>
      <c r="AE3" s="13"/>
      <c r="AF3" s="14"/>
      <c r="AG3" s="14"/>
      <c r="AH3" s="14"/>
      <c r="AI3" s="14"/>
      <c r="AJ3" s="14"/>
      <c r="AK3" s="14"/>
      <c r="AL3" s="14"/>
      <c r="AM3" s="14"/>
      <c r="AN3" s="14"/>
      <c r="AO3" s="14"/>
      <c r="AP3" s="14"/>
      <c r="AQ3" s="14"/>
      <c r="AR3" s="14"/>
      <c r="AS3" s="14"/>
      <c r="AT3" s="14"/>
      <c r="AU3" s="14"/>
      <c r="AZ3" s="2"/>
      <c r="BA3" s="2"/>
      <c r="BB3" s="2"/>
      <c r="BC3" s="2"/>
      <c r="BE3" s="2"/>
      <c r="BF3" s="2"/>
      <c r="BJ3" s="2"/>
      <c r="BK3" s="2"/>
    </row>
    <row r="4" spans="1:63" ht="5.45" customHeight="1" x14ac:dyDescent="0.15">
      <c r="A4" s="14"/>
      <c r="B4" s="13"/>
      <c r="C4" s="37"/>
      <c r="D4" s="37"/>
      <c r="E4" s="37"/>
      <c r="F4" s="37"/>
      <c r="G4" s="13"/>
      <c r="H4" s="36"/>
      <c r="I4" s="36"/>
      <c r="J4" s="36"/>
      <c r="K4" s="36"/>
      <c r="L4" s="36"/>
      <c r="M4" s="36"/>
      <c r="N4" s="36"/>
      <c r="O4" s="36"/>
      <c r="P4" s="36"/>
      <c r="Q4" s="36"/>
      <c r="R4" s="36"/>
      <c r="S4" s="36"/>
      <c r="T4" s="36"/>
      <c r="U4" s="36"/>
      <c r="V4" s="36"/>
      <c r="W4" s="36"/>
      <c r="X4" s="36"/>
      <c r="Y4" s="36"/>
      <c r="Z4" s="36"/>
      <c r="AA4" s="36"/>
      <c r="AB4" s="14"/>
      <c r="AC4" s="13"/>
      <c r="AD4" s="13"/>
      <c r="AE4" s="13"/>
      <c r="AF4" s="14"/>
      <c r="AG4" s="14"/>
      <c r="AH4" s="14"/>
      <c r="AI4" s="14"/>
      <c r="AJ4" s="14"/>
      <c r="AK4" s="14"/>
      <c r="AL4" s="14"/>
      <c r="AM4" s="14"/>
      <c r="AN4" s="14"/>
      <c r="AO4" s="14"/>
      <c r="AP4" s="14"/>
      <c r="AQ4" s="14"/>
      <c r="AR4" s="14"/>
      <c r="AS4" s="14"/>
      <c r="AT4" s="14"/>
      <c r="AU4" s="14"/>
      <c r="AZ4" s="2"/>
      <c r="BA4" s="2"/>
      <c r="BB4" s="2"/>
      <c r="BC4" s="2"/>
      <c r="BE4" s="2"/>
      <c r="BF4" s="2"/>
      <c r="BJ4" s="2"/>
      <c r="BK4" s="2"/>
    </row>
    <row r="5" spans="1:63" ht="18.75" x14ac:dyDescent="0.15">
      <c r="A5" s="14"/>
      <c r="B5" s="13"/>
      <c r="C5" s="39" t="s">
        <v>55</v>
      </c>
      <c r="D5" s="39"/>
      <c r="E5" s="39"/>
      <c r="F5" s="39"/>
      <c r="G5" s="13"/>
      <c r="H5" s="43" t="s">
        <v>56</v>
      </c>
      <c r="I5" s="43"/>
      <c r="J5" s="43"/>
      <c r="K5" s="43"/>
      <c r="L5" s="43"/>
      <c r="M5" s="43"/>
      <c r="N5" s="43"/>
      <c r="O5" s="43"/>
      <c r="P5" s="43"/>
      <c r="Q5" s="43"/>
      <c r="R5" s="43"/>
      <c r="S5" s="43"/>
      <c r="T5" s="43"/>
      <c r="U5" s="43"/>
      <c r="V5" s="43"/>
      <c r="W5" s="43"/>
      <c r="X5" s="43"/>
      <c r="Y5" s="43"/>
      <c r="Z5" s="43"/>
      <c r="AA5" s="43"/>
      <c r="AB5" s="13"/>
      <c r="AC5" s="14"/>
      <c r="AD5" s="14"/>
      <c r="AE5" s="14"/>
      <c r="AF5" s="14"/>
      <c r="AG5" s="14"/>
      <c r="AH5" s="14"/>
      <c r="AI5" s="14"/>
      <c r="AJ5" s="14"/>
      <c r="AK5" s="14"/>
      <c r="AL5" s="14"/>
      <c r="AM5" s="14"/>
      <c r="AN5" s="14"/>
      <c r="AO5" s="14"/>
      <c r="AP5" s="14"/>
      <c r="AQ5" s="14"/>
      <c r="AR5" s="14"/>
      <c r="AS5" s="14"/>
      <c r="AT5" s="14"/>
      <c r="AU5" s="14"/>
      <c r="BB5" s="2"/>
      <c r="BE5" s="2"/>
      <c r="BF5" s="2"/>
      <c r="BJ5" s="2"/>
      <c r="BK5" s="2"/>
    </row>
    <row r="6" spans="1:63" ht="5.45" customHeight="1" x14ac:dyDescent="0.15">
      <c r="A6" s="14"/>
      <c r="B6" s="13"/>
      <c r="C6" s="31"/>
      <c r="D6" s="31"/>
      <c r="E6" s="31"/>
      <c r="F6" s="31"/>
      <c r="G6" s="13"/>
      <c r="H6" s="30"/>
      <c r="I6" s="30"/>
      <c r="J6" s="30"/>
      <c r="K6" s="30"/>
      <c r="L6" s="30"/>
      <c r="M6" s="30"/>
      <c r="N6" s="30"/>
      <c r="O6" s="30"/>
      <c r="P6" s="30"/>
      <c r="Q6" s="30"/>
      <c r="R6" s="30"/>
      <c r="S6" s="30"/>
      <c r="T6" s="30"/>
      <c r="U6" s="30"/>
      <c r="V6" s="30"/>
      <c r="W6" s="30"/>
      <c r="X6" s="30"/>
      <c r="Y6" s="30"/>
      <c r="Z6" s="30"/>
      <c r="AA6" s="30"/>
      <c r="AB6" s="14"/>
      <c r="AC6" s="13"/>
      <c r="AD6" s="13"/>
      <c r="AE6" s="13"/>
      <c r="AF6" s="14"/>
      <c r="AG6" s="14"/>
      <c r="AH6" s="14"/>
      <c r="AI6" s="14"/>
      <c r="AJ6" s="14"/>
      <c r="AK6" s="14"/>
      <c r="AL6" s="14"/>
      <c r="AM6" s="14"/>
      <c r="AN6" s="14"/>
      <c r="AO6" s="14"/>
      <c r="AP6" s="14"/>
      <c r="AQ6" s="14"/>
      <c r="AR6" s="14"/>
      <c r="AS6" s="14"/>
      <c r="AT6" s="14"/>
      <c r="AU6" s="14"/>
      <c r="AZ6" s="2"/>
      <c r="BA6" s="2"/>
      <c r="BB6" s="2"/>
      <c r="BC6" s="2"/>
      <c r="BE6" s="2"/>
      <c r="BF6" s="2"/>
      <c r="BJ6" s="2"/>
      <c r="BK6" s="2"/>
    </row>
    <row r="7" spans="1:63" ht="18.75" x14ac:dyDescent="0.15">
      <c r="A7" s="14"/>
      <c r="B7" s="13"/>
      <c r="C7" s="39" t="s">
        <v>44</v>
      </c>
      <c r="D7" s="39"/>
      <c r="E7" s="39"/>
      <c r="F7" s="39"/>
      <c r="G7" s="13"/>
      <c r="H7" s="23"/>
      <c r="I7" s="23" t="s">
        <v>14</v>
      </c>
      <c r="J7" s="23"/>
      <c r="K7" s="23" t="s">
        <v>7</v>
      </c>
      <c r="L7" s="23"/>
      <c r="M7" s="23" t="s">
        <v>13</v>
      </c>
      <c r="N7" s="23"/>
      <c r="O7" s="23" t="s">
        <v>0</v>
      </c>
      <c r="P7" s="23"/>
      <c r="Q7" s="23" t="s">
        <v>45</v>
      </c>
      <c r="R7" s="44" t="s">
        <v>14</v>
      </c>
      <c r="S7" s="44"/>
      <c r="T7" s="44"/>
      <c r="U7" s="23"/>
      <c r="V7" s="23" t="s">
        <v>7</v>
      </c>
      <c r="W7" s="23"/>
      <c r="X7" s="23" t="s">
        <v>13</v>
      </c>
      <c r="Y7" s="23"/>
      <c r="Z7" s="23" t="s">
        <v>0</v>
      </c>
      <c r="AA7" s="23"/>
      <c r="AB7" s="13"/>
      <c r="AC7" s="14"/>
      <c r="AD7" s="14"/>
      <c r="AE7" s="14"/>
      <c r="AF7" s="14"/>
      <c r="AG7" s="14"/>
      <c r="AH7" s="14"/>
      <c r="AI7" s="14"/>
      <c r="AJ7" s="14"/>
      <c r="AK7" s="14"/>
      <c r="AL7" s="14"/>
      <c r="AM7" s="14"/>
      <c r="AN7" s="14"/>
      <c r="AO7" s="14"/>
      <c r="AP7" s="14"/>
      <c r="AQ7" s="14"/>
      <c r="AR7" s="14"/>
      <c r="AS7" s="14"/>
      <c r="AT7" s="14"/>
      <c r="AU7" s="14"/>
      <c r="BB7" s="2"/>
      <c r="BE7" s="2"/>
      <c r="BF7" s="2"/>
      <c r="BJ7" s="2"/>
      <c r="BK7" s="2"/>
    </row>
    <row r="8" spans="1:63" ht="11.45" customHeight="1" x14ac:dyDescent="0.15">
      <c r="A8" s="14"/>
      <c r="B8" s="13"/>
      <c r="C8" s="14"/>
      <c r="D8" s="14"/>
      <c r="E8" s="14"/>
      <c r="F8" s="14"/>
      <c r="G8" s="14"/>
      <c r="H8" s="14"/>
      <c r="I8" s="14"/>
      <c r="J8" s="13"/>
      <c r="K8" s="13"/>
      <c r="L8" s="13"/>
      <c r="M8" s="13"/>
      <c r="N8" s="13"/>
      <c r="O8" s="13"/>
      <c r="P8" s="13"/>
      <c r="Q8" s="13"/>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BB8" s="2"/>
      <c r="BE8" s="2"/>
      <c r="BF8" s="2"/>
      <c r="BJ8" s="2"/>
      <c r="BK8" s="2"/>
    </row>
    <row r="9" spans="1:63" ht="18.75" x14ac:dyDescent="0.15">
      <c r="A9" s="14"/>
      <c r="B9" s="13"/>
      <c r="C9" s="39" t="s">
        <v>32</v>
      </c>
      <c r="D9" s="39"/>
      <c r="E9" s="39"/>
      <c r="F9" s="39"/>
      <c r="G9" s="13"/>
      <c r="H9" s="13">
        <f>+AS16+AS20+AS24+AS28+AS32+AS36+AS41+AS45+AS49+AS53+AS57+AS61</f>
        <v>0</v>
      </c>
      <c r="I9" s="13" t="s">
        <v>0</v>
      </c>
      <c r="J9" s="14"/>
      <c r="K9" s="13"/>
      <c r="L9" s="13"/>
      <c r="M9" s="13"/>
      <c r="N9" s="13"/>
      <c r="O9" s="13"/>
      <c r="P9" s="13"/>
      <c r="Q9" s="13"/>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BB9" s="2"/>
      <c r="BE9" s="2"/>
      <c r="BF9" s="2"/>
      <c r="BJ9" s="2"/>
      <c r="BK9" s="2"/>
    </row>
    <row r="10" spans="1:63" ht="18.75" x14ac:dyDescent="0.15">
      <c r="A10" s="14"/>
      <c r="B10" s="13"/>
      <c r="C10" s="39" t="s">
        <v>42</v>
      </c>
      <c r="D10" s="39"/>
      <c r="E10" s="39"/>
      <c r="F10" s="39"/>
      <c r="G10" s="13"/>
      <c r="H10" s="13">
        <f>+AS17+AS21+AS25+AS29+AS33+AS37+AS42+AS46+AS50+AS54+AS58+AS62</f>
        <v>0</v>
      </c>
      <c r="I10" s="13" t="s">
        <v>0</v>
      </c>
      <c r="J10" s="13"/>
      <c r="K10" s="14"/>
      <c r="L10" s="14"/>
      <c r="M10" s="14"/>
      <c r="N10" s="14"/>
      <c r="O10" s="14"/>
      <c r="P10" s="14"/>
      <c r="Q10" s="13"/>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BB10" s="2"/>
      <c r="BE10" s="2"/>
      <c r="BF10" s="2"/>
      <c r="BJ10" s="2"/>
      <c r="BK10" s="2"/>
    </row>
    <row r="11" spans="1:63" ht="18.75" x14ac:dyDescent="0.15">
      <c r="A11" s="14"/>
      <c r="B11" s="13"/>
      <c r="C11" s="39" t="s">
        <v>59</v>
      </c>
      <c r="D11" s="39"/>
      <c r="E11" s="39"/>
      <c r="F11" s="39"/>
      <c r="G11" s="13"/>
      <c r="H11" s="13">
        <f>+H10</f>
        <v>0</v>
      </c>
      <c r="I11" s="13" t="s">
        <v>34</v>
      </c>
      <c r="J11" s="39">
        <f>+H9</f>
        <v>0</v>
      </c>
      <c r="K11" s="39"/>
      <c r="L11" s="39" t="s">
        <v>31</v>
      </c>
      <c r="M11" s="39"/>
      <c r="N11" s="40" t="e">
        <f>ROUND(H11/J11,3)</f>
        <v>#DIV/0!</v>
      </c>
      <c r="O11" s="40"/>
      <c r="P11" s="40"/>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BB11" s="2"/>
      <c r="BE11" s="2"/>
      <c r="BF11" s="2"/>
      <c r="BJ11" s="2"/>
      <c r="BK11" s="2"/>
    </row>
    <row r="12" spans="1:63" ht="18.75" x14ac:dyDescent="0.15">
      <c r="A12" s="14"/>
      <c r="B12" s="13"/>
      <c r="C12" s="41" t="s">
        <v>62</v>
      </c>
      <c r="D12" s="41"/>
      <c r="E12" s="41"/>
      <c r="F12" s="41"/>
      <c r="G12" s="13"/>
      <c r="H12" s="38" t="e">
        <f>IF(N11&lt;0.214,"不履行",IF(AND(N11&lt;0.25,N11&gt;=0.214),BG17,IF(AND(N11&lt;0.285,N11&gt;=0.25),BG16,IF(N11&gt;=0.285,BG15,""))))</f>
        <v>#DIV/0!</v>
      </c>
      <c r="I12" s="13"/>
      <c r="J12" s="13"/>
      <c r="K12" s="13"/>
      <c r="L12" s="13"/>
      <c r="M12" s="13"/>
      <c r="N12" s="13"/>
      <c r="O12" s="13"/>
      <c r="P12" s="13"/>
      <c r="Q12" s="13"/>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BB12" s="3"/>
      <c r="BC12" s="2"/>
      <c r="BE12" s="2"/>
      <c r="BF12" s="2"/>
      <c r="BG12" s="2"/>
      <c r="BH12" s="2"/>
      <c r="BI12" s="2"/>
      <c r="BJ12" s="2"/>
      <c r="BK12" s="2"/>
    </row>
    <row r="13" spans="1:63" ht="22.9" customHeight="1" thickBot="1" x14ac:dyDescent="0.2">
      <c r="A13" s="14"/>
      <c r="B13" s="13"/>
      <c r="C13" s="13"/>
      <c r="D13" s="13"/>
      <c r="E13" s="13"/>
      <c r="F13" s="13"/>
      <c r="G13" s="13"/>
      <c r="H13" s="13"/>
      <c r="I13" s="13"/>
      <c r="J13" s="13"/>
      <c r="K13" s="13"/>
      <c r="L13" s="13"/>
      <c r="M13" s="13"/>
      <c r="N13" s="13"/>
      <c r="O13" s="13"/>
      <c r="P13" s="13"/>
      <c r="Q13" s="13"/>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BB13" s="3"/>
      <c r="BC13" s="2"/>
      <c r="BE13" s="2"/>
      <c r="BF13" s="2"/>
      <c r="BG13" s="2"/>
      <c r="BH13" s="2"/>
      <c r="BI13" s="2"/>
      <c r="BJ13" s="2"/>
      <c r="BK13" s="2"/>
    </row>
    <row r="14" spans="1:63" ht="18.75" x14ac:dyDescent="0.15">
      <c r="A14" s="14"/>
      <c r="B14" s="15"/>
      <c r="C14" s="16"/>
      <c r="D14" s="16"/>
      <c r="E14" s="16"/>
      <c r="F14" s="16"/>
      <c r="G14" s="45" t="s">
        <v>5</v>
      </c>
      <c r="H14" s="46"/>
      <c r="I14" s="47"/>
      <c r="J14" s="4">
        <v>1</v>
      </c>
      <c r="K14" s="4">
        <v>2</v>
      </c>
      <c r="L14" s="4">
        <v>3</v>
      </c>
      <c r="M14" s="4">
        <v>4</v>
      </c>
      <c r="N14" s="4">
        <v>5</v>
      </c>
      <c r="O14" s="4">
        <v>6</v>
      </c>
      <c r="P14" s="4">
        <v>7</v>
      </c>
      <c r="Q14" s="4">
        <v>8</v>
      </c>
      <c r="R14" s="4">
        <v>9</v>
      </c>
      <c r="S14" s="4">
        <v>10</v>
      </c>
      <c r="T14" s="4">
        <v>11</v>
      </c>
      <c r="U14" s="4">
        <v>12</v>
      </c>
      <c r="V14" s="4">
        <v>13</v>
      </c>
      <c r="W14" s="4">
        <v>14</v>
      </c>
      <c r="X14" s="4">
        <v>15</v>
      </c>
      <c r="Y14" s="4">
        <v>16</v>
      </c>
      <c r="Z14" s="4">
        <v>17</v>
      </c>
      <c r="AA14" s="4">
        <v>18</v>
      </c>
      <c r="AB14" s="4">
        <v>19</v>
      </c>
      <c r="AC14" s="4">
        <v>20</v>
      </c>
      <c r="AD14" s="4">
        <v>21</v>
      </c>
      <c r="AE14" s="4">
        <v>22</v>
      </c>
      <c r="AF14" s="4">
        <v>23</v>
      </c>
      <c r="AG14" s="4">
        <v>24</v>
      </c>
      <c r="AH14" s="4">
        <v>25</v>
      </c>
      <c r="AI14" s="4">
        <v>26</v>
      </c>
      <c r="AJ14" s="4">
        <v>27</v>
      </c>
      <c r="AK14" s="4">
        <v>28</v>
      </c>
      <c r="AL14" s="4">
        <f>IF(E15&gt;2,29,IF(E15=1,29,IF(AND(E15=2,AY2=2024),29,IF(AND(E15=2,AY2=2028),29,IF(AND(E15=2,AY2=2032),29,"")))))</f>
        <v>29</v>
      </c>
      <c r="AM14" s="4">
        <f>IF(E15=2,"",30)</f>
        <v>30</v>
      </c>
      <c r="AN14" s="4" t="str">
        <f>IF(E15=1,31,IF(E15=3,31,IF(E15=5,31,IF(E15=7,31,IF(E15=8,31,IF(E15=10,31,IF(E15=12,31,"")))))))</f>
        <v/>
      </c>
      <c r="AO14" s="48" t="s">
        <v>61</v>
      </c>
      <c r="AP14" s="49"/>
      <c r="AQ14" s="49"/>
      <c r="AR14" s="49"/>
      <c r="AS14" s="49"/>
      <c r="AT14" s="50"/>
      <c r="AU14" s="14"/>
      <c r="AY14" t="s">
        <v>13</v>
      </c>
      <c r="AZ14" s="51" t="s">
        <v>22</v>
      </c>
      <c r="BA14" s="52"/>
      <c r="BB14" s="3"/>
      <c r="BC14" s="51" t="s">
        <v>23</v>
      </c>
      <c r="BD14" s="52"/>
      <c r="BE14" s="2"/>
      <c r="BF14" s="2"/>
      <c r="BG14" s="6" t="s">
        <v>42</v>
      </c>
      <c r="BH14" s="6" t="s">
        <v>33</v>
      </c>
      <c r="BI14" s="6" t="s">
        <v>38</v>
      </c>
      <c r="BJ14" s="2"/>
      <c r="BK14" s="2"/>
    </row>
    <row r="15" spans="1:63" ht="18.75" x14ac:dyDescent="0.15">
      <c r="A15" s="14"/>
      <c r="B15" s="53" t="s">
        <v>14</v>
      </c>
      <c r="C15" s="54">
        <v>6</v>
      </c>
      <c r="D15" s="54" t="s">
        <v>7</v>
      </c>
      <c r="E15" s="54">
        <v>4</v>
      </c>
      <c r="F15" s="55" t="s">
        <v>13</v>
      </c>
      <c r="G15" s="56" t="s">
        <v>1</v>
      </c>
      <c r="H15" s="57"/>
      <c r="I15" s="58"/>
      <c r="J15" s="5" t="str">
        <f t="shared" ref="J15:AK15" si="0">CHOOSE(WEEKDAY($AY$2&amp;"/"&amp;$E$15&amp;"/"&amp;J14),"日","月","火","水","木","金","土")</f>
        <v>月</v>
      </c>
      <c r="K15" s="5" t="str">
        <f t="shared" si="0"/>
        <v>火</v>
      </c>
      <c r="L15" s="5" t="str">
        <f t="shared" si="0"/>
        <v>水</v>
      </c>
      <c r="M15" s="5" t="str">
        <f t="shared" si="0"/>
        <v>木</v>
      </c>
      <c r="N15" s="5" t="str">
        <f t="shared" si="0"/>
        <v>金</v>
      </c>
      <c r="O15" s="5" t="str">
        <f t="shared" si="0"/>
        <v>土</v>
      </c>
      <c r="P15" s="5" t="str">
        <f t="shared" si="0"/>
        <v>日</v>
      </c>
      <c r="Q15" s="5" t="str">
        <f t="shared" si="0"/>
        <v>月</v>
      </c>
      <c r="R15" s="5" t="str">
        <f t="shared" si="0"/>
        <v>火</v>
      </c>
      <c r="S15" s="5" t="str">
        <f t="shared" si="0"/>
        <v>水</v>
      </c>
      <c r="T15" s="5" t="str">
        <f t="shared" si="0"/>
        <v>木</v>
      </c>
      <c r="U15" s="5" t="str">
        <f t="shared" si="0"/>
        <v>金</v>
      </c>
      <c r="V15" s="5" t="str">
        <f t="shared" si="0"/>
        <v>土</v>
      </c>
      <c r="W15" s="5" t="str">
        <f t="shared" si="0"/>
        <v>日</v>
      </c>
      <c r="X15" s="5" t="str">
        <f t="shared" si="0"/>
        <v>月</v>
      </c>
      <c r="Y15" s="5" t="str">
        <f t="shared" si="0"/>
        <v>火</v>
      </c>
      <c r="Z15" s="5" t="str">
        <f t="shared" si="0"/>
        <v>水</v>
      </c>
      <c r="AA15" s="5" t="str">
        <f t="shared" si="0"/>
        <v>木</v>
      </c>
      <c r="AB15" s="5" t="str">
        <f t="shared" si="0"/>
        <v>金</v>
      </c>
      <c r="AC15" s="5" t="str">
        <f t="shared" si="0"/>
        <v>土</v>
      </c>
      <c r="AD15" s="5" t="str">
        <f t="shared" si="0"/>
        <v>日</v>
      </c>
      <c r="AE15" s="5" t="str">
        <f t="shared" si="0"/>
        <v>月</v>
      </c>
      <c r="AF15" s="5" t="str">
        <f t="shared" si="0"/>
        <v>火</v>
      </c>
      <c r="AG15" s="5" t="str">
        <f t="shared" si="0"/>
        <v>水</v>
      </c>
      <c r="AH15" s="5" t="str">
        <f t="shared" si="0"/>
        <v>木</v>
      </c>
      <c r="AI15" s="5" t="str">
        <f t="shared" si="0"/>
        <v>金</v>
      </c>
      <c r="AJ15" s="5" t="str">
        <f t="shared" si="0"/>
        <v>土</v>
      </c>
      <c r="AK15" s="5" t="str">
        <f t="shared" si="0"/>
        <v>日</v>
      </c>
      <c r="AL15" s="5" t="str">
        <f>IF(AL14="","",CHOOSE(WEEKDAY($AY$2&amp;"/"&amp;$E$15&amp;"/"&amp;AL14),"日","月","火","水","木","金","土"))</f>
        <v>月</v>
      </c>
      <c r="AM15" s="5" t="str">
        <f>IF(AM14="","",CHOOSE(WEEKDAY($AY$2&amp;"/"&amp;$E$15&amp;"/"&amp;AM14),"日","月","火","水","木","金","土"))</f>
        <v>火</v>
      </c>
      <c r="AN15" s="5" t="str">
        <f>IF(AN14="","",CHOOSE(WEEKDAY($AY$2&amp;"/"&amp;$E$15&amp;"/"&amp;AN14),"日","月","火","水","木","金","土"))</f>
        <v/>
      </c>
      <c r="AO15" s="24">
        <f>+AS17</f>
        <v>0</v>
      </c>
      <c r="AP15" s="25" t="s">
        <v>30</v>
      </c>
      <c r="AQ15" s="29">
        <f>+AS16</f>
        <v>0</v>
      </c>
      <c r="AR15" s="25" t="s">
        <v>31</v>
      </c>
      <c r="AS15" s="59" t="str">
        <f>IF(AS16=0,"",ROUND((AS17/AS16),3))</f>
        <v/>
      </c>
      <c r="AT15" s="60"/>
      <c r="AU15" s="14"/>
      <c r="AY15" t="s">
        <v>12</v>
      </c>
      <c r="AZ15" s="6" t="s">
        <v>16</v>
      </c>
      <c r="BA15" s="6" t="s">
        <v>17</v>
      </c>
      <c r="BB15" s="3"/>
      <c r="BC15" s="6" t="s">
        <v>24</v>
      </c>
      <c r="BD15" s="6" t="s">
        <v>8</v>
      </c>
      <c r="BE15" s="2"/>
      <c r="BF15" s="2"/>
      <c r="BG15" s="6" t="s">
        <v>35</v>
      </c>
      <c r="BH15" s="9">
        <v>0.28499999999999998</v>
      </c>
      <c r="BI15" s="10" t="s">
        <v>39</v>
      </c>
      <c r="BJ15" s="2"/>
      <c r="BK15" s="2"/>
    </row>
    <row r="16" spans="1:63" ht="18.75" x14ac:dyDescent="0.15">
      <c r="A16" s="14"/>
      <c r="B16" s="53"/>
      <c r="C16" s="54"/>
      <c r="D16" s="54"/>
      <c r="E16" s="54"/>
      <c r="F16" s="55"/>
      <c r="G16" s="56" t="s">
        <v>4</v>
      </c>
      <c r="H16" s="57"/>
      <c r="I16" s="58"/>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64" t="s">
        <v>9</v>
      </c>
      <c r="AP16" s="65"/>
      <c r="AQ16" s="65"/>
      <c r="AR16" s="65"/>
      <c r="AS16" s="66">
        <f>COUNTIF(J16:AN16,$BA$17)+COUNTIF(J16:AN16,$BA$18)+COUNTIF(J16:AN16,$BA$20)</f>
        <v>0</v>
      </c>
      <c r="AT16" s="67"/>
      <c r="AU16" s="14"/>
      <c r="AY16" t="s">
        <v>10</v>
      </c>
      <c r="AZ16" s="6" t="s">
        <v>15</v>
      </c>
      <c r="BA16" s="6" t="s">
        <v>28</v>
      </c>
      <c r="BB16" s="3"/>
      <c r="BC16" s="6" t="s">
        <v>25</v>
      </c>
      <c r="BD16" s="8" t="s">
        <v>26</v>
      </c>
      <c r="BE16" s="2"/>
      <c r="BF16" s="2"/>
      <c r="BG16" s="6" t="s">
        <v>36</v>
      </c>
      <c r="BH16" s="9">
        <v>0.25</v>
      </c>
      <c r="BI16" s="10" t="s">
        <v>40</v>
      </c>
      <c r="BJ16" s="2"/>
      <c r="BK16" s="2"/>
    </row>
    <row r="17" spans="1:63" ht="18.75" x14ac:dyDescent="0.15">
      <c r="A17" s="14"/>
      <c r="B17" s="17"/>
      <c r="C17" s="18"/>
      <c r="D17" s="18"/>
      <c r="E17" s="18"/>
      <c r="F17" s="18"/>
      <c r="G17" s="56" t="s">
        <v>50</v>
      </c>
      <c r="H17" s="57"/>
      <c r="I17" s="58"/>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68" t="s">
        <v>60</v>
      </c>
      <c r="AP17" s="69"/>
      <c r="AQ17" s="69"/>
      <c r="AR17" s="69"/>
      <c r="AS17" s="70">
        <f>COUNTIFS(J17:AN17,"閉",J16:AN16,"着")+COUNTIFS(J17:AN17,"閉",J16:AN16,"期")+COUNTIFS(J17:AN17,"閉",J16:AN16,"完")</f>
        <v>0</v>
      </c>
      <c r="AT17" s="71"/>
      <c r="AU17" s="14"/>
      <c r="AY17" t="s">
        <v>2</v>
      </c>
      <c r="AZ17" s="6" t="s">
        <v>18</v>
      </c>
      <c r="BA17" s="7" t="s">
        <v>19</v>
      </c>
      <c r="BB17" s="1"/>
      <c r="BC17" s="32"/>
      <c r="BD17" s="32"/>
      <c r="BE17" s="2"/>
      <c r="BF17" s="2"/>
      <c r="BG17" s="6" t="s">
        <v>37</v>
      </c>
      <c r="BH17" s="9">
        <v>0.214</v>
      </c>
      <c r="BI17" s="10" t="s">
        <v>41</v>
      </c>
      <c r="BJ17" s="2"/>
      <c r="BK17" s="2"/>
    </row>
    <row r="18" spans="1:63" ht="18.75" x14ac:dyDescent="0.15">
      <c r="A18" s="14"/>
      <c r="B18" s="19"/>
      <c r="C18" s="20"/>
      <c r="D18" s="20"/>
      <c r="E18" s="20"/>
      <c r="F18" s="20"/>
      <c r="G18" s="56" t="s">
        <v>5</v>
      </c>
      <c r="H18" s="57"/>
      <c r="I18" s="58"/>
      <c r="J18" s="5">
        <v>1</v>
      </c>
      <c r="K18" s="5">
        <v>2</v>
      </c>
      <c r="L18" s="5">
        <v>3</v>
      </c>
      <c r="M18" s="5">
        <v>4</v>
      </c>
      <c r="N18" s="5">
        <v>5</v>
      </c>
      <c r="O18" s="5">
        <v>6</v>
      </c>
      <c r="P18" s="5">
        <v>7</v>
      </c>
      <c r="Q18" s="5">
        <v>8</v>
      </c>
      <c r="R18" s="5">
        <v>9</v>
      </c>
      <c r="S18" s="5">
        <v>10</v>
      </c>
      <c r="T18" s="5">
        <v>11</v>
      </c>
      <c r="U18" s="5">
        <v>12</v>
      </c>
      <c r="V18" s="5">
        <v>13</v>
      </c>
      <c r="W18" s="5">
        <v>14</v>
      </c>
      <c r="X18" s="5">
        <v>15</v>
      </c>
      <c r="Y18" s="5">
        <v>16</v>
      </c>
      <c r="Z18" s="5">
        <v>17</v>
      </c>
      <c r="AA18" s="5">
        <v>18</v>
      </c>
      <c r="AB18" s="5">
        <v>19</v>
      </c>
      <c r="AC18" s="5">
        <v>20</v>
      </c>
      <c r="AD18" s="5">
        <v>21</v>
      </c>
      <c r="AE18" s="5">
        <v>22</v>
      </c>
      <c r="AF18" s="5">
        <v>23</v>
      </c>
      <c r="AG18" s="5">
        <v>24</v>
      </c>
      <c r="AH18" s="5">
        <v>25</v>
      </c>
      <c r="AI18" s="5">
        <v>26</v>
      </c>
      <c r="AJ18" s="5">
        <v>27</v>
      </c>
      <c r="AK18" s="5">
        <v>28</v>
      </c>
      <c r="AL18" s="5">
        <f>IF(E19&gt;2,29,IF(E19=1,29,IF(AND(E19=2,AW14=2024),29,IF(AND(E19=2,AW14=2028),29,IF(AND(E19=2,AW14=2032),29,"")))))</f>
        <v>29</v>
      </c>
      <c r="AM18" s="5">
        <f>IF(E19=2,"",30)</f>
        <v>30</v>
      </c>
      <c r="AN18" s="5">
        <f>IF(E19=1,31,IF(E19=3,31,IF(E19=5,31,IF(E19=7,31,IF(E19=8,31,IF(E19=10,31,IF(E19=12,31,"")))))))</f>
        <v>31</v>
      </c>
      <c r="AO18" s="72" t="s">
        <v>61</v>
      </c>
      <c r="AP18" s="73"/>
      <c r="AQ18" s="73"/>
      <c r="AR18" s="73"/>
      <c r="AS18" s="73"/>
      <c r="AT18" s="74"/>
      <c r="AU18" s="14"/>
      <c r="AY18" t="s">
        <v>3</v>
      </c>
      <c r="AZ18" s="6" t="s">
        <v>46</v>
      </c>
      <c r="BA18" s="7" t="s">
        <v>29</v>
      </c>
      <c r="BB18" s="1"/>
      <c r="BC18" s="32"/>
      <c r="BD18" s="32"/>
      <c r="BE18" s="2"/>
      <c r="BF18" s="2"/>
      <c r="BG18" s="2"/>
      <c r="BH18" s="2"/>
      <c r="BI18" s="2"/>
      <c r="BJ18" s="2"/>
      <c r="BK18" s="2"/>
    </row>
    <row r="19" spans="1:63" ht="18.75" x14ac:dyDescent="0.15">
      <c r="A19" s="14"/>
      <c r="B19" s="53" t="s">
        <v>14</v>
      </c>
      <c r="C19" s="54">
        <f>IF(E15=12,C15+1,C15)</f>
        <v>6</v>
      </c>
      <c r="D19" s="54" t="s">
        <v>7</v>
      </c>
      <c r="E19" s="54">
        <f>IF(E15=12,1,E15+1)</f>
        <v>5</v>
      </c>
      <c r="F19" s="55" t="s">
        <v>13</v>
      </c>
      <c r="G19" s="56" t="s">
        <v>1</v>
      </c>
      <c r="H19" s="57"/>
      <c r="I19" s="58"/>
      <c r="J19" s="5" t="str">
        <f t="shared" ref="J19:AK19" si="1">CHOOSE(WEEKDAY($AY$2&amp;"/"&amp;$E$19&amp;"/"&amp;J18),"日","月","火","水","木","金","土")</f>
        <v>水</v>
      </c>
      <c r="K19" s="5" t="str">
        <f t="shared" si="1"/>
        <v>木</v>
      </c>
      <c r="L19" s="5" t="str">
        <f t="shared" si="1"/>
        <v>金</v>
      </c>
      <c r="M19" s="5" t="str">
        <f t="shared" si="1"/>
        <v>土</v>
      </c>
      <c r="N19" s="5" t="str">
        <f t="shared" si="1"/>
        <v>日</v>
      </c>
      <c r="O19" s="5" t="str">
        <f t="shared" si="1"/>
        <v>月</v>
      </c>
      <c r="P19" s="5" t="str">
        <f t="shared" si="1"/>
        <v>火</v>
      </c>
      <c r="Q19" s="5" t="str">
        <f t="shared" si="1"/>
        <v>水</v>
      </c>
      <c r="R19" s="5" t="str">
        <f t="shared" si="1"/>
        <v>木</v>
      </c>
      <c r="S19" s="5" t="str">
        <f t="shared" si="1"/>
        <v>金</v>
      </c>
      <c r="T19" s="5" t="str">
        <f t="shared" si="1"/>
        <v>土</v>
      </c>
      <c r="U19" s="5" t="str">
        <f t="shared" si="1"/>
        <v>日</v>
      </c>
      <c r="V19" s="5" t="str">
        <f t="shared" si="1"/>
        <v>月</v>
      </c>
      <c r="W19" s="5" t="str">
        <f t="shared" si="1"/>
        <v>火</v>
      </c>
      <c r="X19" s="5" t="str">
        <f t="shared" si="1"/>
        <v>水</v>
      </c>
      <c r="Y19" s="5" t="str">
        <f t="shared" si="1"/>
        <v>木</v>
      </c>
      <c r="Z19" s="5" t="str">
        <f t="shared" si="1"/>
        <v>金</v>
      </c>
      <c r="AA19" s="5" t="str">
        <f t="shared" si="1"/>
        <v>土</v>
      </c>
      <c r="AB19" s="5" t="str">
        <f t="shared" si="1"/>
        <v>日</v>
      </c>
      <c r="AC19" s="5" t="str">
        <f t="shared" si="1"/>
        <v>月</v>
      </c>
      <c r="AD19" s="5" t="str">
        <f t="shared" si="1"/>
        <v>火</v>
      </c>
      <c r="AE19" s="5" t="str">
        <f t="shared" si="1"/>
        <v>水</v>
      </c>
      <c r="AF19" s="5" t="str">
        <f t="shared" si="1"/>
        <v>木</v>
      </c>
      <c r="AG19" s="5" t="str">
        <f t="shared" si="1"/>
        <v>金</v>
      </c>
      <c r="AH19" s="5" t="str">
        <f t="shared" si="1"/>
        <v>土</v>
      </c>
      <c r="AI19" s="5" t="str">
        <f t="shared" si="1"/>
        <v>日</v>
      </c>
      <c r="AJ19" s="5" t="str">
        <f t="shared" si="1"/>
        <v>月</v>
      </c>
      <c r="AK19" s="5" t="str">
        <f t="shared" si="1"/>
        <v>火</v>
      </c>
      <c r="AL19" s="5" t="str">
        <f>IF(AL18="","",CHOOSE(WEEKDAY($AY$2&amp;"/"&amp;$E$19&amp;"/"&amp;AL18),"日","月","火","水","木","金","土"))</f>
        <v>水</v>
      </c>
      <c r="AM19" s="5" t="str">
        <f>IF(AM18="","",CHOOSE(WEEKDAY($AY$2&amp;"/"&amp;$E$19&amp;"/"&amp;AM18),"日","月","火","水","木","金","土"))</f>
        <v>木</v>
      </c>
      <c r="AN19" s="5" t="str">
        <f>IF(AN18="","",CHOOSE(WEEKDAY($AY$2&amp;"/"&amp;$E$19&amp;"/"&amp;AN18),"日","月","火","水","木","金","土"))</f>
        <v>金</v>
      </c>
      <c r="AO19" s="24">
        <f>+AS21</f>
        <v>0</v>
      </c>
      <c r="AP19" s="25" t="s">
        <v>30</v>
      </c>
      <c r="AQ19" s="29">
        <f>+AS20</f>
        <v>0</v>
      </c>
      <c r="AR19" s="25" t="s">
        <v>31</v>
      </c>
      <c r="AS19" s="59" t="str">
        <f>IF(AS20=0,"",ROUND((AS21/AS20),3))</f>
        <v/>
      </c>
      <c r="AT19" s="60"/>
      <c r="AU19" s="14"/>
      <c r="AY19" t="s">
        <v>11</v>
      </c>
      <c r="AZ19" s="6" t="s">
        <v>51</v>
      </c>
      <c r="BA19" s="11" t="s">
        <v>52</v>
      </c>
    </row>
    <row r="20" spans="1:63" ht="18.75" x14ac:dyDescent="0.15">
      <c r="A20" s="14"/>
      <c r="B20" s="53"/>
      <c r="C20" s="54"/>
      <c r="D20" s="54"/>
      <c r="E20" s="54"/>
      <c r="F20" s="55"/>
      <c r="G20" s="61" t="s">
        <v>4</v>
      </c>
      <c r="H20" s="62"/>
      <c r="I20" s="63"/>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64" t="s">
        <v>9</v>
      </c>
      <c r="AP20" s="65"/>
      <c r="AQ20" s="65"/>
      <c r="AR20" s="65"/>
      <c r="AS20" s="66">
        <f>COUNTIF(J20:AN20,$BA$17)+COUNTIF(J20:AN20,$BA$18)+COUNTIF(J20:AN20,$BA$20)</f>
        <v>0</v>
      </c>
      <c r="AT20" s="67"/>
      <c r="AU20" s="14"/>
      <c r="AY20" t="s">
        <v>0</v>
      </c>
      <c r="AZ20" s="6" t="s">
        <v>20</v>
      </c>
      <c r="BA20" s="7" t="s">
        <v>21</v>
      </c>
    </row>
    <row r="21" spans="1:63" ht="18.75" x14ac:dyDescent="0.15">
      <c r="A21" s="14"/>
      <c r="B21" s="17"/>
      <c r="C21" s="18"/>
      <c r="D21" s="18"/>
      <c r="E21" s="18"/>
      <c r="F21" s="18"/>
      <c r="G21" s="56" t="s">
        <v>50</v>
      </c>
      <c r="H21" s="57"/>
      <c r="I21" s="58"/>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68" t="s">
        <v>60</v>
      </c>
      <c r="AP21" s="69"/>
      <c r="AQ21" s="69"/>
      <c r="AR21" s="69"/>
      <c r="AS21" s="70">
        <f>COUNTIFS(J21:AN21,"閉",J20:AN20,"着")+COUNTIFS(J21:AN21,"閉",J20:AN20,"期")+COUNTIFS(J21:AN21,"閉",J20:AN20,"完")</f>
        <v>0</v>
      </c>
      <c r="AT21" s="71"/>
      <c r="AU21" s="14"/>
    </row>
    <row r="22" spans="1:63" ht="18.75" x14ac:dyDescent="0.15">
      <c r="A22" s="14"/>
      <c r="B22" s="19"/>
      <c r="C22" s="20"/>
      <c r="D22" s="20"/>
      <c r="E22" s="20"/>
      <c r="F22" s="20"/>
      <c r="G22" s="56" t="s">
        <v>5</v>
      </c>
      <c r="H22" s="57"/>
      <c r="I22" s="58"/>
      <c r="J22" s="5">
        <v>1</v>
      </c>
      <c r="K22" s="5">
        <v>2</v>
      </c>
      <c r="L22" s="5">
        <v>3</v>
      </c>
      <c r="M22" s="5">
        <v>4</v>
      </c>
      <c r="N22" s="5">
        <v>5</v>
      </c>
      <c r="O22" s="5">
        <v>6</v>
      </c>
      <c r="P22" s="5">
        <v>7</v>
      </c>
      <c r="Q22" s="5">
        <v>8</v>
      </c>
      <c r="R22" s="5">
        <v>9</v>
      </c>
      <c r="S22" s="5">
        <v>10</v>
      </c>
      <c r="T22" s="5">
        <v>11</v>
      </c>
      <c r="U22" s="5">
        <v>12</v>
      </c>
      <c r="V22" s="5">
        <v>13</v>
      </c>
      <c r="W22" s="5">
        <v>14</v>
      </c>
      <c r="X22" s="5">
        <v>15</v>
      </c>
      <c r="Y22" s="5">
        <v>16</v>
      </c>
      <c r="Z22" s="5">
        <v>17</v>
      </c>
      <c r="AA22" s="5">
        <v>18</v>
      </c>
      <c r="AB22" s="5">
        <v>19</v>
      </c>
      <c r="AC22" s="5">
        <v>20</v>
      </c>
      <c r="AD22" s="5">
        <v>21</v>
      </c>
      <c r="AE22" s="5">
        <v>22</v>
      </c>
      <c r="AF22" s="5">
        <v>23</v>
      </c>
      <c r="AG22" s="5">
        <v>24</v>
      </c>
      <c r="AH22" s="5">
        <v>25</v>
      </c>
      <c r="AI22" s="5">
        <v>26</v>
      </c>
      <c r="AJ22" s="5">
        <v>27</v>
      </c>
      <c r="AK22" s="5">
        <v>28</v>
      </c>
      <c r="AL22" s="5">
        <f>IF(E23&gt;2,29,IF(E23=1,29,IF(AND(E23=2,AW18=2024),29,IF(AND(E23=2,AW18=2028),29,IF(AND(E23=2,AW18=2032),29,"")))))</f>
        <v>29</v>
      </c>
      <c r="AM22" s="5">
        <f>IF(E23=2,"",30)</f>
        <v>30</v>
      </c>
      <c r="AN22" s="5" t="str">
        <f>IF(E23=1,31,IF(E23=3,31,IF(E23=5,31,IF(E23=7,31,IF(E23=8,31,IF(E23=10,31,IF(E23=12,31,"")))))))</f>
        <v/>
      </c>
      <c r="AO22" s="72" t="s">
        <v>61</v>
      </c>
      <c r="AP22" s="73"/>
      <c r="AQ22" s="73"/>
      <c r="AR22" s="73"/>
      <c r="AS22" s="73"/>
      <c r="AT22" s="74"/>
      <c r="AU22" s="14"/>
    </row>
    <row r="23" spans="1:63" ht="18.75" x14ac:dyDescent="0.15">
      <c r="A23" s="14"/>
      <c r="B23" s="53" t="s">
        <v>14</v>
      </c>
      <c r="C23" s="54">
        <f>IF(E19=12,C19+1,C19)</f>
        <v>6</v>
      </c>
      <c r="D23" s="54" t="s">
        <v>7</v>
      </c>
      <c r="E23" s="54">
        <f>IF(E19=12,1,E19+1)</f>
        <v>6</v>
      </c>
      <c r="F23" s="55" t="s">
        <v>13</v>
      </c>
      <c r="G23" s="56" t="s">
        <v>1</v>
      </c>
      <c r="H23" s="57"/>
      <c r="I23" s="58"/>
      <c r="J23" s="5" t="str">
        <f t="shared" ref="J23:AK23" si="2">CHOOSE(WEEKDAY($AY$2&amp;"/"&amp;$E$23&amp;"/"&amp;J22),"日","月","火","水","木","金","土")</f>
        <v>土</v>
      </c>
      <c r="K23" s="5" t="str">
        <f t="shared" si="2"/>
        <v>日</v>
      </c>
      <c r="L23" s="5" t="str">
        <f t="shared" si="2"/>
        <v>月</v>
      </c>
      <c r="M23" s="5" t="str">
        <f t="shared" si="2"/>
        <v>火</v>
      </c>
      <c r="N23" s="5" t="str">
        <f t="shared" si="2"/>
        <v>水</v>
      </c>
      <c r="O23" s="5" t="str">
        <f t="shared" si="2"/>
        <v>木</v>
      </c>
      <c r="P23" s="5" t="str">
        <f t="shared" si="2"/>
        <v>金</v>
      </c>
      <c r="Q23" s="5" t="str">
        <f t="shared" si="2"/>
        <v>土</v>
      </c>
      <c r="R23" s="5" t="str">
        <f t="shared" si="2"/>
        <v>日</v>
      </c>
      <c r="S23" s="5" t="str">
        <f t="shared" si="2"/>
        <v>月</v>
      </c>
      <c r="T23" s="5" t="str">
        <f t="shared" si="2"/>
        <v>火</v>
      </c>
      <c r="U23" s="5" t="str">
        <f t="shared" si="2"/>
        <v>水</v>
      </c>
      <c r="V23" s="5" t="str">
        <f t="shared" si="2"/>
        <v>木</v>
      </c>
      <c r="W23" s="5" t="str">
        <f t="shared" si="2"/>
        <v>金</v>
      </c>
      <c r="X23" s="5" t="str">
        <f t="shared" si="2"/>
        <v>土</v>
      </c>
      <c r="Y23" s="5" t="str">
        <f t="shared" si="2"/>
        <v>日</v>
      </c>
      <c r="Z23" s="5" t="str">
        <f t="shared" si="2"/>
        <v>月</v>
      </c>
      <c r="AA23" s="5" t="str">
        <f t="shared" si="2"/>
        <v>火</v>
      </c>
      <c r="AB23" s="5" t="str">
        <f t="shared" si="2"/>
        <v>水</v>
      </c>
      <c r="AC23" s="5" t="str">
        <f t="shared" si="2"/>
        <v>木</v>
      </c>
      <c r="AD23" s="5" t="str">
        <f t="shared" si="2"/>
        <v>金</v>
      </c>
      <c r="AE23" s="5" t="str">
        <f t="shared" si="2"/>
        <v>土</v>
      </c>
      <c r="AF23" s="5" t="str">
        <f t="shared" si="2"/>
        <v>日</v>
      </c>
      <c r="AG23" s="5" t="str">
        <f t="shared" si="2"/>
        <v>月</v>
      </c>
      <c r="AH23" s="5" t="str">
        <f t="shared" si="2"/>
        <v>火</v>
      </c>
      <c r="AI23" s="5" t="str">
        <f t="shared" si="2"/>
        <v>水</v>
      </c>
      <c r="AJ23" s="5" t="str">
        <f t="shared" si="2"/>
        <v>木</v>
      </c>
      <c r="AK23" s="5" t="str">
        <f t="shared" si="2"/>
        <v>金</v>
      </c>
      <c r="AL23" s="5" t="str">
        <f>IF(AL22="","",CHOOSE(WEEKDAY($AY$2&amp;"/"&amp;$E$23&amp;"/"&amp;AL22),"日","月","火","水","木","金","土"))</f>
        <v>土</v>
      </c>
      <c r="AM23" s="5" t="str">
        <f>IF(AM22="","",CHOOSE(WEEKDAY($AY$2&amp;"/"&amp;$E$23&amp;"/"&amp;AM22),"日","月","火","水","木","金","土"))</f>
        <v>日</v>
      </c>
      <c r="AN23" s="5" t="str">
        <f>IF(AN22="","",CHOOSE(WEEKDAY($AY$2&amp;"/"&amp;$E$23&amp;"/"&amp;AN22),"日","月","火","水","木","金","土"))</f>
        <v/>
      </c>
      <c r="AO23" s="24">
        <f>+AS25</f>
        <v>0</v>
      </c>
      <c r="AP23" s="25" t="s">
        <v>30</v>
      </c>
      <c r="AQ23" s="29">
        <f>+AS24</f>
        <v>0</v>
      </c>
      <c r="AR23" s="25" t="s">
        <v>31</v>
      </c>
      <c r="AS23" s="59" t="str">
        <f>IF(AS24=0,"",ROUND((AS25/AS24),3))</f>
        <v/>
      </c>
      <c r="AT23" s="60"/>
      <c r="AU23" s="14"/>
    </row>
    <row r="24" spans="1:63" ht="18.75" x14ac:dyDescent="0.15">
      <c r="A24" s="14"/>
      <c r="B24" s="53"/>
      <c r="C24" s="54"/>
      <c r="D24" s="54"/>
      <c r="E24" s="54"/>
      <c r="F24" s="55"/>
      <c r="G24" s="56" t="s">
        <v>4</v>
      </c>
      <c r="H24" s="57"/>
      <c r="I24" s="58"/>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64" t="s">
        <v>9</v>
      </c>
      <c r="AP24" s="65"/>
      <c r="AQ24" s="65"/>
      <c r="AR24" s="65"/>
      <c r="AS24" s="66">
        <f>COUNTIF(J24:AN24,$BA$17)+COUNTIF(J24:AN24,$BA$18)+COUNTIF(J24:AN24,$BA$20)</f>
        <v>0</v>
      </c>
      <c r="AT24" s="67"/>
      <c r="AU24" s="14"/>
      <c r="AY24" s="33"/>
      <c r="AZ24" s="34"/>
      <c r="BA24" s="34"/>
      <c r="BB24" s="34"/>
      <c r="BC24" s="33"/>
    </row>
    <row r="25" spans="1:63" ht="18.75" x14ac:dyDescent="0.15">
      <c r="A25" s="14"/>
      <c r="B25" s="17"/>
      <c r="C25" s="18"/>
      <c r="D25" s="18"/>
      <c r="E25" s="18"/>
      <c r="F25" s="18"/>
      <c r="G25" s="56" t="s">
        <v>50</v>
      </c>
      <c r="H25" s="57"/>
      <c r="I25" s="58"/>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68" t="s">
        <v>60</v>
      </c>
      <c r="AP25" s="69"/>
      <c r="AQ25" s="69"/>
      <c r="AR25" s="69"/>
      <c r="AS25" s="70">
        <f>COUNTIFS(J25:AN25,"閉",J24:AN24,"着")+COUNTIFS(J25:AN25,"閉",J24:AN24,"期")+COUNTIFS(J25:AN25,"閉",J24:AN24,"完")</f>
        <v>0</v>
      </c>
      <c r="AT25" s="71"/>
      <c r="AU25" s="14"/>
      <c r="AY25" s="33"/>
      <c r="AZ25" s="32"/>
      <c r="BA25" s="32"/>
      <c r="BB25" s="34"/>
      <c r="BC25" s="33"/>
    </row>
    <row r="26" spans="1:63" ht="18.75" x14ac:dyDescent="0.15">
      <c r="A26" s="14"/>
      <c r="B26" s="19"/>
      <c r="C26" s="20"/>
      <c r="D26" s="20"/>
      <c r="E26" s="20"/>
      <c r="F26" s="20"/>
      <c r="G26" s="56" t="s">
        <v>5</v>
      </c>
      <c r="H26" s="57"/>
      <c r="I26" s="58"/>
      <c r="J26" s="5">
        <v>1</v>
      </c>
      <c r="K26" s="5">
        <v>2</v>
      </c>
      <c r="L26" s="5">
        <v>3</v>
      </c>
      <c r="M26" s="5">
        <v>4</v>
      </c>
      <c r="N26" s="5">
        <v>5</v>
      </c>
      <c r="O26" s="5">
        <v>6</v>
      </c>
      <c r="P26" s="5">
        <v>7</v>
      </c>
      <c r="Q26" s="5">
        <v>8</v>
      </c>
      <c r="R26" s="5">
        <v>9</v>
      </c>
      <c r="S26" s="5">
        <v>10</v>
      </c>
      <c r="T26" s="5">
        <v>11</v>
      </c>
      <c r="U26" s="5">
        <v>12</v>
      </c>
      <c r="V26" s="5">
        <v>13</v>
      </c>
      <c r="W26" s="5">
        <v>14</v>
      </c>
      <c r="X26" s="5">
        <v>15</v>
      </c>
      <c r="Y26" s="5">
        <v>16</v>
      </c>
      <c r="Z26" s="5">
        <v>17</v>
      </c>
      <c r="AA26" s="5">
        <v>18</v>
      </c>
      <c r="AB26" s="5">
        <v>19</v>
      </c>
      <c r="AC26" s="5">
        <v>20</v>
      </c>
      <c r="AD26" s="5">
        <v>21</v>
      </c>
      <c r="AE26" s="5">
        <v>22</v>
      </c>
      <c r="AF26" s="5">
        <v>23</v>
      </c>
      <c r="AG26" s="5">
        <v>24</v>
      </c>
      <c r="AH26" s="5">
        <v>25</v>
      </c>
      <c r="AI26" s="5">
        <v>26</v>
      </c>
      <c r="AJ26" s="5">
        <v>27</v>
      </c>
      <c r="AK26" s="5">
        <v>28</v>
      </c>
      <c r="AL26" s="5">
        <f>IF(E27&gt;2,29,IF(E27=1,29,IF(AND(E27=2,AW22=2024),29,IF(AND(E27=2,AW22=2028),29,IF(AND(E27=2,AW22=2032),29,"")))))</f>
        <v>29</v>
      </c>
      <c r="AM26" s="5">
        <f>IF(E27=2,"",30)</f>
        <v>30</v>
      </c>
      <c r="AN26" s="5">
        <f>IF(E27=1,31,IF(E27=3,31,IF(E27=5,31,IF(E27=7,31,IF(E27=8,31,IF(E27=10,31,IF(E27=12,31,"")))))))</f>
        <v>31</v>
      </c>
      <c r="AO26" s="72" t="s">
        <v>61</v>
      </c>
      <c r="AP26" s="73"/>
      <c r="AQ26" s="73"/>
      <c r="AR26" s="73"/>
      <c r="AS26" s="73"/>
      <c r="AT26" s="74"/>
      <c r="AU26" s="14"/>
      <c r="AY26" s="33"/>
      <c r="AZ26" s="32"/>
      <c r="BA26" s="32"/>
      <c r="BB26" s="34"/>
      <c r="BC26" s="33"/>
    </row>
    <row r="27" spans="1:63" ht="18.75" x14ac:dyDescent="0.15">
      <c r="A27" s="14"/>
      <c r="B27" s="53" t="s">
        <v>14</v>
      </c>
      <c r="C27" s="54">
        <f>IF(E23=12,C23+1,C23)</f>
        <v>6</v>
      </c>
      <c r="D27" s="54" t="s">
        <v>7</v>
      </c>
      <c r="E27" s="54">
        <f>IF(E23=12,1,E23+1)</f>
        <v>7</v>
      </c>
      <c r="F27" s="55" t="s">
        <v>13</v>
      </c>
      <c r="G27" s="56" t="s">
        <v>1</v>
      </c>
      <c r="H27" s="57"/>
      <c r="I27" s="58"/>
      <c r="J27" s="5" t="str">
        <f t="shared" ref="J27:AK27" si="3">CHOOSE(WEEKDAY($AY$2&amp;"/"&amp;$E$27&amp;"/"&amp;J26),"日","月","火","水","木","金","土")</f>
        <v>月</v>
      </c>
      <c r="K27" s="5" t="str">
        <f t="shared" si="3"/>
        <v>火</v>
      </c>
      <c r="L27" s="5" t="str">
        <f t="shared" si="3"/>
        <v>水</v>
      </c>
      <c r="M27" s="5" t="str">
        <f t="shared" si="3"/>
        <v>木</v>
      </c>
      <c r="N27" s="5" t="str">
        <f t="shared" si="3"/>
        <v>金</v>
      </c>
      <c r="O27" s="5" t="str">
        <f t="shared" si="3"/>
        <v>土</v>
      </c>
      <c r="P27" s="5" t="str">
        <f t="shared" si="3"/>
        <v>日</v>
      </c>
      <c r="Q27" s="5" t="str">
        <f t="shared" si="3"/>
        <v>月</v>
      </c>
      <c r="R27" s="5" t="str">
        <f t="shared" si="3"/>
        <v>火</v>
      </c>
      <c r="S27" s="5" t="str">
        <f t="shared" si="3"/>
        <v>水</v>
      </c>
      <c r="T27" s="5" t="str">
        <f t="shared" si="3"/>
        <v>木</v>
      </c>
      <c r="U27" s="5" t="str">
        <f t="shared" si="3"/>
        <v>金</v>
      </c>
      <c r="V27" s="5" t="str">
        <f t="shared" si="3"/>
        <v>土</v>
      </c>
      <c r="W27" s="5" t="str">
        <f t="shared" si="3"/>
        <v>日</v>
      </c>
      <c r="X27" s="5" t="str">
        <f t="shared" si="3"/>
        <v>月</v>
      </c>
      <c r="Y27" s="5" t="str">
        <f t="shared" si="3"/>
        <v>火</v>
      </c>
      <c r="Z27" s="5" t="str">
        <f t="shared" si="3"/>
        <v>水</v>
      </c>
      <c r="AA27" s="5" t="str">
        <f t="shared" si="3"/>
        <v>木</v>
      </c>
      <c r="AB27" s="5" t="str">
        <f t="shared" si="3"/>
        <v>金</v>
      </c>
      <c r="AC27" s="5" t="str">
        <f t="shared" si="3"/>
        <v>土</v>
      </c>
      <c r="AD27" s="5" t="str">
        <f t="shared" si="3"/>
        <v>日</v>
      </c>
      <c r="AE27" s="5" t="str">
        <f t="shared" si="3"/>
        <v>月</v>
      </c>
      <c r="AF27" s="5" t="str">
        <f t="shared" si="3"/>
        <v>火</v>
      </c>
      <c r="AG27" s="5" t="str">
        <f t="shared" si="3"/>
        <v>水</v>
      </c>
      <c r="AH27" s="5" t="str">
        <f t="shared" si="3"/>
        <v>木</v>
      </c>
      <c r="AI27" s="5" t="str">
        <f t="shared" si="3"/>
        <v>金</v>
      </c>
      <c r="AJ27" s="5" t="str">
        <f t="shared" si="3"/>
        <v>土</v>
      </c>
      <c r="AK27" s="5" t="str">
        <f t="shared" si="3"/>
        <v>日</v>
      </c>
      <c r="AL27" s="5" t="str">
        <f>IF(AL26="","",CHOOSE(WEEKDAY($AY$2&amp;"/"&amp;$E$27&amp;"/"&amp;AL26),"日","月","火","水","木","金","土"))</f>
        <v>月</v>
      </c>
      <c r="AM27" s="5" t="str">
        <f>IF(AM26="","",CHOOSE(WEEKDAY($AY$2&amp;"/"&amp;$E$27&amp;"/"&amp;AM26),"日","月","火","水","木","金","土"))</f>
        <v>火</v>
      </c>
      <c r="AN27" s="5" t="str">
        <f>IF(AN26="","",CHOOSE(WEEKDAY($AY$2&amp;"/"&amp;$E$27&amp;"/"&amp;AN26),"日","月","火","水","木","金","土"))</f>
        <v>水</v>
      </c>
      <c r="AO27" s="24">
        <f>+AS29</f>
        <v>0</v>
      </c>
      <c r="AP27" s="25" t="s">
        <v>30</v>
      </c>
      <c r="AQ27" s="29">
        <f>+AS28</f>
        <v>0</v>
      </c>
      <c r="AR27" s="25" t="s">
        <v>31</v>
      </c>
      <c r="AS27" s="59" t="str">
        <f>IF(AS28=0,"",ROUND((AS29/AS28),3))</f>
        <v/>
      </c>
      <c r="AT27" s="60"/>
      <c r="AU27" s="14"/>
      <c r="AY27" s="33"/>
      <c r="AZ27" s="34"/>
      <c r="BA27" s="34"/>
      <c r="BB27" s="34"/>
      <c r="BC27" s="33"/>
    </row>
    <row r="28" spans="1:63" ht="18.75" x14ac:dyDescent="0.15">
      <c r="A28" s="14"/>
      <c r="B28" s="53"/>
      <c r="C28" s="54"/>
      <c r="D28" s="54"/>
      <c r="E28" s="54"/>
      <c r="F28" s="55"/>
      <c r="G28" s="56" t="s">
        <v>4</v>
      </c>
      <c r="H28" s="57"/>
      <c r="I28" s="58"/>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64" t="s">
        <v>9</v>
      </c>
      <c r="AP28" s="65"/>
      <c r="AQ28" s="65"/>
      <c r="AR28" s="65"/>
      <c r="AS28" s="66">
        <f>COUNTIF(J28:AN28,$BA$17)+COUNTIF(J28:AN28,$BA$18)+COUNTIF(J28:AN28,$BA$20)</f>
        <v>0</v>
      </c>
      <c r="AT28" s="67"/>
      <c r="AU28" s="14"/>
      <c r="AY28" s="33"/>
      <c r="AZ28" s="33"/>
      <c r="BA28" s="33"/>
      <c r="BB28" s="33"/>
      <c r="BC28" s="33"/>
    </row>
    <row r="29" spans="1:63" ht="18.75" x14ac:dyDescent="0.15">
      <c r="A29" s="14"/>
      <c r="B29" s="17"/>
      <c r="C29" s="18"/>
      <c r="D29" s="18"/>
      <c r="E29" s="18"/>
      <c r="F29" s="18"/>
      <c r="G29" s="56" t="s">
        <v>50</v>
      </c>
      <c r="H29" s="57"/>
      <c r="I29" s="58"/>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68" t="s">
        <v>60</v>
      </c>
      <c r="AP29" s="69"/>
      <c r="AQ29" s="69"/>
      <c r="AR29" s="69"/>
      <c r="AS29" s="70">
        <f>COUNTIFS(J29:AN29,"閉",J28:AN28,"着")+COUNTIFS(J29:AN29,"閉",J28:AN28,"期")+COUNTIFS(J29:AN29,"閉",J28:AN28,"完")</f>
        <v>0</v>
      </c>
      <c r="AT29" s="71"/>
      <c r="AU29" s="14"/>
    </row>
    <row r="30" spans="1:63" ht="18.75" x14ac:dyDescent="0.15">
      <c r="A30" s="14"/>
      <c r="B30" s="19"/>
      <c r="C30" s="20"/>
      <c r="D30" s="20"/>
      <c r="E30" s="20"/>
      <c r="F30" s="20"/>
      <c r="G30" s="56" t="s">
        <v>5</v>
      </c>
      <c r="H30" s="57"/>
      <c r="I30" s="58"/>
      <c r="J30" s="5">
        <v>1</v>
      </c>
      <c r="K30" s="5">
        <v>2</v>
      </c>
      <c r="L30" s="5">
        <v>3</v>
      </c>
      <c r="M30" s="5">
        <v>4</v>
      </c>
      <c r="N30" s="5">
        <v>5</v>
      </c>
      <c r="O30" s="5">
        <v>6</v>
      </c>
      <c r="P30" s="5">
        <v>7</v>
      </c>
      <c r="Q30" s="5">
        <v>8</v>
      </c>
      <c r="R30" s="5">
        <v>9</v>
      </c>
      <c r="S30" s="5">
        <v>10</v>
      </c>
      <c r="T30" s="5">
        <v>11</v>
      </c>
      <c r="U30" s="5">
        <v>12</v>
      </c>
      <c r="V30" s="5">
        <v>13</v>
      </c>
      <c r="W30" s="5">
        <v>14</v>
      </c>
      <c r="X30" s="5">
        <v>15</v>
      </c>
      <c r="Y30" s="5">
        <v>16</v>
      </c>
      <c r="Z30" s="5">
        <v>17</v>
      </c>
      <c r="AA30" s="5">
        <v>18</v>
      </c>
      <c r="AB30" s="5">
        <v>19</v>
      </c>
      <c r="AC30" s="5">
        <v>20</v>
      </c>
      <c r="AD30" s="5">
        <v>21</v>
      </c>
      <c r="AE30" s="5">
        <v>22</v>
      </c>
      <c r="AF30" s="5">
        <v>23</v>
      </c>
      <c r="AG30" s="5">
        <v>24</v>
      </c>
      <c r="AH30" s="5">
        <v>25</v>
      </c>
      <c r="AI30" s="5">
        <v>26</v>
      </c>
      <c r="AJ30" s="5">
        <v>27</v>
      </c>
      <c r="AK30" s="5">
        <v>28</v>
      </c>
      <c r="AL30" s="5">
        <f>IF(E31&gt;2,29,IF(E31=1,29,IF(AND(E31=2,AW26=2024),29,IF(AND(E31=2,AW26=2028),29,IF(AND(E31=2,AW26=2032),29,"")))))</f>
        <v>29</v>
      </c>
      <c r="AM30" s="5">
        <f>IF(E31=2,"",30)</f>
        <v>30</v>
      </c>
      <c r="AN30" s="5">
        <f>IF(E31=1,31,IF(E31=3,31,IF(E31=5,31,IF(E31=7,31,IF(E31=8,31,IF(E31=10,31,IF(E31=12,31,"")))))))</f>
        <v>31</v>
      </c>
      <c r="AO30" s="72" t="s">
        <v>61</v>
      </c>
      <c r="AP30" s="73"/>
      <c r="AQ30" s="73"/>
      <c r="AR30" s="73"/>
      <c r="AS30" s="73"/>
      <c r="AT30" s="74"/>
      <c r="AU30" s="14"/>
    </row>
    <row r="31" spans="1:63" ht="18.75" x14ac:dyDescent="0.15">
      <c r="A31" s="14"/>
      <c r="B31" s="53" t="s">
        <v>14</v>
      </c>
      <c r="C31" s="54">
        <f>IF(E27=12,C27+1,C27)</f>
        <v>6</v>
      </c>
      <c r="D31" s="54" t="s">
        <v>7</v>
      </c>
      <c r="E31" s="54">
        <f>IF(E27=12,1,E27+1)</f>
        <v>8</v>
      </c>
      <c r="F31" s="55" t="s">
        <v>13</v>
      </c>
      <c r="G31" s="56" t="s">
        <v>1</v>
      </c>
      <c r="H31" s="57"/>
      <c r="I31" s="58"/>
      <c r="J31" s="5" t="str">
        <f t="shared" ref="J31:AK31" si="4">CHOOSE(WEEKDAY($AY$2&amp;"/"&amp;$E$31&amp;"/"&amp;J30),"日","月","火","水","木","金","土")</f>
        <v>木</v>
      </c>
      <c r="K31" s="5" t="str">
        <f t="shared" si="4"/>
        <v>金</v>
      </c>
      <c r="L31" s="5" t="str">
        <f t="shared" si="4"/>
        <v>土</v>
      </c>
      <c r="M31" s="5" t="str">
        <f t="shared" si="4"/>
        <v>日</v>
      </c>
      <c r="N31" s="5" t="str">
        <f t="shared" si="4"/>
        <v>月</v>
      </c>
      <c r="O31" s="5" t="str">
        <f t="shared" si="4"/>
        <v>火</v>
      </c>
      <c r="P31" s="5" t="str">
        <f t="shared" si="4"/>
        <v>水</v>
      </c>
      <c r="Q31" s="5" t="str">
        <f t="shared" si="4"/>
        <v>木</v>
      </c>
      <c r="R31" s="5" t="str">
        <f t="shared" si="4"/>
        <v>金</v>
      </c>
      <c r="S31" s="5" t="str">
        <f t="shared" si="4"/>
        <v>土</v>
      </c>
      <c r="T31" s="5" t="str">
        <f t="shared" si="4"/>
        <v>日</v>
      </c>
      <c r="U31" s="5" t="str">
        <f t="shared" si="4"/>
        <v>月</v>
      </c>
      <c r="V31" s="5" t="str">
        <f t="shared" si="4"/>
        <v>火</v>
      </c>
      <c r="W31" s="5" t="str">
        <f t="shared" si="4"/>
        <v>水</v>
      </c>
      <c r="X31" s="5" t="str">
        <f t="shared" si="4"/>
        <v>木</v>
      </c>
      <c r="Y31" s="5" t="str">
        <f t="shared" si="4"/>
        <v>金</v>
      </c>
      <c r="Z31" s="5" t="str">
        <f t="shared" si="4"/>
        <v>土</v>
      </c>
      <c r="AA31" s="5" t="str">
        <f t="shared" si="4"/>
        <v>日</v>
      </c>
      <c r="AB31" s="5" t="str">
        <f t="shared" si="4"/>
        <v>月</v>
      </c>
      <c r="AC31" s="5" t="str">
        <f t="shared" si="4"/>
        <v>火</v>
      </c>
      <c r="AD31" s="5" t="str">
        <f t="shared" si="4"/>
        <v>水</v>
      </c>
      <c r="AE31" s="5" t="str">
        <f t="shared" si="4"/>
        <v>木</v>
      </c>
      <c r="AF31" s="5" t="str">
        <f t="shared" si="4"/>
        <v>金</v>
      </c>
      <c r="AG31" s="5" t="str">
        <f t="shared" si="4"/>
        <v>土</v>
      </c>
      <c r="AH31" s="5" t="str">
        <f t="shared" si="4"/>
        <v>日</v>
      </c>
      <c r="AI31" s="5" t="str">
        <f t="shared" si="4"/>
        <v>月</v>
      </c>
      <c r="AJ31" s="5" t="str">
        <f t="shared" si="4"/>
        <v>火</v>
      </c>
      <c r="AK31" s="5" t="str">
        <f t="shared" si="4"/>
        <v>水</v>
      </c>
      <c r="AL31" s="5" t="str">
        <f>IF(AL30="","",CHOOSE(WEEKDAY($AY$2&amp;"/"&amp;$E$31&amp;"/"&amp;AL30),"日","月","火","水","木","金","土"))</f>
        <v>木</v>
      </c>
      <c r="AM31" s="5" t="str">
        <f>IF(AM30="","",CHOOSE(WEEKDAY($AY$2&amp;"/"&amp;$E$31&amp;"/"&amp;AM30),"日","月","火","水","木","金","土"))</f>
        <v>金</v>
      </c>
      <c r="AN31" s="5" t="str">
        <f>IF(AN30="","",CHOOSE(WEEKDAY($AY$2&amp;"/"&amp;$E$31&amp;"/"&amp;AN30),"日","月","火","水","木","金","土"))</f>
        <v>土</v>
      </c>
      <c r="AO31" s="24">
        <f>+AS33</f>
        <v>0</v>
      </c>
      <c r="AP31" s="25" t="s">
        <v>30</v>
      </c>
      <c r="AQ31" s="29">
        <f>+AS32</f>
        <v>0</v>
      </c>
      <c r="AR31" s="25" t="s">
        <v>31</v>
      </c>
      <c r="AS31" s="59" t="str">
        <f>IF(AS32=0,"",ROUND((AS33/AS32),3))</f>
        <v/>
      </c>
      <c r="AT31" s="60"/>
      <c r="AU31" s="14"/>
    </row>
    <row r="32" spans="1:63" ht="18.75" x14ac:dyDescent="0.15">
      <c r="A32" s="14"/>
      <c r="B32" s="53"/>
      <c r="C32" s="54"/>
      <c r="D32" s="54"/>
      <c r="E32" s="54"/>
      <c r="F32" s="55"/>
      <c r="G32" s="56" t="s">
        <v>4</v>
      </c>
      <c r="H32" s="57"/>
      <c r="I32" s="58"/>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64" t="s">
        <v>9</v>
      </c>
      <c r="AP32" s="65"/>
      <c r="AQ32" s="65"/>
      <c r="AR32" s="65"/>
      <c r="AS32" s="66">
        <f>COUNTIF(J32:AN32,$BA$17)+COUNTIF(J32:AN32,$BA$18)+COUNTIF(J32:AN32,$BA$20)</f>
        <v>0</v>
      </c>
      <c r="AT32" s="67"/>
      <c r="AU32" s="14"/>
    </row>
    <row r="33" spans="1:47" ht="18.75" x14ac:dyDescent="0.15">
      <c r="A33" s="14"/>
      <c r="B33" s="17"/>
      <c r="C33" s="18"/>
      <c r="D33" s="18"/>
      <c r="E33" s="18"/>
      <c r="F33" s="18"/>
      <c r="G33" s="56" t="s">
        <v>50</v>
      </c>
      <c r="H33" s="57"/>
      <c r="I33" s="58"/>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68" t="s">
        <v>60</v>
      </c>
      <c r="AP33" s="69"/>
      <c r="AQ33" s="69"/>
      <c r="AR33" s="69"/>
      <c r="AS33" s="70">
        <f>COUNTIFS(J33:AN33,"閉",J32:AN32,"着")+COUNTIFS(J33:AN33,"閉",J32:AN32,"期")+COUNTIFS(J33:AN33,"閉",J32:AN32,"完")</f>
        <v>0</v>
      </c>
      <c r="AT33" s="71"/>
      <c r="AU33" s="14"/>
    </row>
    <row r="34" spans="1:47" ht="18.75" x14ac:dyDescent="0.15">
      <c r="A34" s="14"/>
      <c r="B34" s="19"/>
      <c r="C34" s="20"/>
      <c r="D34" s="20"/>
      <c r="E34" s="20"/>
      <c r="F34" s="20"/>
      <c r="G34" s="56" t="s">
        <v>5</v>
      </c>
      <c r="H34" s="57"/>
      <c r="I34" s="58"/>
      <c r="J34" s="5">
        <v>1</v>
      </c>
      <c r="K34" s="5">
        <v>2</v>
      </c>
      <c r="L34" s="5">
        <v>3</v>
      </c>
      <c r="M34" s="5">
        <v>4</v>
      </c>
      <c r="N34" s="5">
        <v>5</v>
      </c>
      <c r="O34" s="5">
        <v>6</v>
      </c>
      <c r="P34" s="5">
        <v>7</v>
      </c>
      <c r="Q34" s="5">
        <v>8</v>
      </c>
      <c r="R34" s="5">
        <v>9</v>
      </c>
      <c r="S34" s="5">
        <v>10</v>
      </c>
      <c r="T34" s="5">
        <v>11</v>
      </c>
      <c r="U34" s="5">
        <v>12</v>
      </c>
      <c r="V34" s="5">
        <v>13</v>
      </c>
      <c r="W34" s="5">
        <v>14</v>
      </c>
      <c r="X34" s="5">
        <v>15</v>
      </c>
      <c r="Y34" s="5">
        <v>16</v>
      </c>
      <c r="Z34" s="5">
        <v>17</v>
      </c>
      <c r="AA34" s="5">
        <v>18</v>
      </c>
      <c r="AB34" s="5">
        <v>19</v>
      </c>
      <c r="AC34" s="5">
        <v>20</v>
      </c>
      <c r="AD34" s="5">
        <v>21</v>
      </c>
      <c r="AE34" s="5">
        <v>22</v>
      </c>
      <c r="AF34" s="5">
        <v>23</v>
      </c>
      <c r="AG34" s="5">
        <v>24</v>
      </c>
      <c r="AH34" s="5">
        <v>25</v>
      </c>
      <c r="AI34" s="5">
        <v>26</v>
      </c>
      <c r="AJ34" s="5">
        <v>27</v>
      </c>
      <c r="AK34" s="5">
        <v>28</v>
      </c>
      <c r="AL34" s="5">
        <f>IF(E35&gt;2,29,IF(E35=1,29,IF(AND(E35=2,AW30=2024),29,IF(AND(E35=2,AW30=2028),29,IF(AND(E35=2,AW30=2032),29,"")))))</f>
        <v>29</v>
      </c>
      <c r="AM34" s="5">
        <f>IF(E35=2,"",30)</f>
        <v>30</v>
      </c>
      <c r="AN34" s="5" t="str">
        <f>IF(E35=1,31,IF(E35=3,31,IF(E35=5,31,IF(E35=7,31,IF(E35=8,31,IF(E35=10,31,IF(E35=12,31,"")))))))</f>
        <v/>
      </c>
      <c r="AO34" s="72" t="s">
        <v>61</v>
      </c>
      <c r="AP34" s="73"/>
      <c r="AQ34" s="73"/>
      <c r="AR34" s="73"/>
      <c r="AS34" s="73"/>
      <c r="AT34" s="74"/>
      <c r="AU34" s="14"/>
    </row>
    <row r="35" spans="1:47" ht="18.75" x14ac:dyDescent="0.15">
      <c r="A35" s="14"/>
      <c r="B35" s="53" t="s">
        <v>14</v>
      </c>
      <c r="C35" s="54">
        <f>IF(E31=12,C31+1,C31)</f>
        <v>6</v>
      </c>
      <c r="D35" s="54" t="s">
        <v>7</v>
      </c>
      <c r="E35" s="54">
        <f>IF(E31=12,1,E31+1)</f>
        <v>9</v>
      </c>
      <c r="F35" s="55" t="s">
        <v>13</v>
      </c>
      <c r="G35" s="56" t="s">
        <v>1</v>
      </c>
      <c r="H35" s="57"/>
      <c r="I35" s="58"/>
      <c r="J35" s="5" t="str">
        <f>CHOOSE(WEEKDAY($AY$2&amp;"/"&amp;E35&amp;"/"&amp;J34),"日","月","火","水","木","金","土")</f>
        <v>日</v>
      </c>
      <c r="K35" s="5" t="str">
        <f>CHOOSE(WEEKDAY($AY$2&amp;"/"&amp;E35&amp;"/"&amp;K34),"日","月","火","水","木","金","土")</f>
        <v>月</v>
      </c>
      <c r="L35" s="5" t="str">
        <f t="shared" ref="L35:AK35" si="5">CHOOSE(WEEKDAY($AY$2&amp;"/"&amp;$E$35&amp;"/"&amp;L34),"日","月","火","水","木","金","土")</f>
        <v>火</v>
      </c>
      <c r="M35" s="5" t="str">
        <f t="shared" si="5"/>
        <v>水</v>
      </c>
      <c r="N35" s="5" t="str">
        <f t="shared" si="5"/>
        <v>木</v>
      </c>
      <c r="O35" s="5" t="str">
        <f t="shared" si="5"/>
        <v>金</v>
      </c>
      <c r="P35" s="5" t="str">
        <f t="shared" si="5"/>
        <v>土</v>
      </c>
      <c r="Q35" s="5" t="str">
        <f t="shared" si="5"/>
        <v>日</v>
      </c>
      <c r="R35" s="5" t="str">
        <f t="shared" si="5"/>
        <v>月</v>
      </c>
      <c r="S35" s="5" t="str">
        <f t="shared" si="5"/>
        <v>火</v>
      </c>
      <c r="T35" s="5" t="str">
        <f t="shared" si="5"/>
        <v>水</v>
      </c>
      <c r="U35" s="5" t="str">
        <f t="shared" si="5"/>
        <v>木</v>
      </c>
      <c r="V35" s="5" t="str">
        <f t="shared" si="5"/>
        <v>金</v>
      </c>
      <c r="W35" s="5" t="str">
        <f t="shared" si="5"/>
        <v>土</v>
      </c>
      <c r="X35" s="5" t="str">
        <f t="shared" si="5"/>
        <v>日</v>
      </c>
      <c r="Y35" s="5" t="str">
        <f t="shared" si="5"/>
        <v>月</v>
      </c>
      <c r="Z35" s="5" t="str">
        <f t="shared" si="5"/>
        <v>火</v>
      </c>
      <c r="AA35" s="5" t="str">
        <f t="shared" si="5"/>
        <v>水</v>
      </c>
      <c r="AB35" s="5" t="str">
        <f t="shared" si="5"/>
        <v>木</v>
      </c>
      <c r="AC35" s="5" t="str">
        <f t="shared" si="5"/>
        <v>金</v>
      </c>
      <c r="AD35" s="5" t="str">
        <f t="shared" si="5"/>
        <v>土</v>
      </c>
      <c r="AE35" s="5" t="str">
        <f t="shared" si="5"/>
        <v>日</v>
      </c>
      <c r="AF35" s="5" t="str">
        <f t="shared" si="5"/>
        <v>月</v>
      </c>
      <c r="AG35" s="5" t="str">
        <f t="shared" si="5"/>
        <v>火</v>
      </c>
      <c r="AH35" s="5" t="str">
        <f t="shared" si="5"/>
        <v>水</v>
      </c>
      <c r="AI35" s="5" t="str">
        <f t="shared" si="5"/>
        <v>木</v>
      </c>
      <c r="AJ35" s="5" t="str">
        <f t="shared" si="5"/>
        <v>金</v>
      </c>
      <c r="AK35" s="5" t="str">
        <f t="shared" si="5"/>
        <v>土</v>
      </c>
      <c r="AL35" s="5" t="str">
        <f>IF(AL34="","",CHOOSE(WEEKDAY($AY$2&amp;"/"&amp;$E$35&amp;"/"&amp;AL34),"日","月","火","水","木","金","土"))</f>
        <v>日</v>
      </c>
      <c r="AM35" s="5" t="str">
        <f>IF(AM34="","",CHOOSE(WEEKDAY($AY$2&amp;"/"&amp;$E$35&amp;"/"&amp;AM34),"日","月","火","水","木","金","土"))</f>
        <v>月</v>
      </c>
      <c r="AN35" s="5" t="str">
        <f>IF(AN34="","",CHOOSE(WEEKDAY($AY$2&amp;"/"&amp;$E$35&amp;"/"&amp;AN34),"日","月","火","水","木","金","土"))</f>
        <v/>
      </c>
      <c r="AO35" s="24">
        <f>+AS37</f>
        <v>0</v>
      </c>
      <c r="AP35" s="25" t="s">
        <v>30</v>
      </c>
      <c r="AQ35" s="29">
        <f>+AS36</f>
        <v>0</v>
      </c>
      <c r="AR35" s="25" t="s">
        <v>31</v>
      </c>
      <c r="AS35" s="59" t="str">
        <f>IF(AS36=0,"",ROUND((AS37/AS36),3))</f>
        <v/>
      </c>
      <c r="AT35" s="60"/>
      <c r="AU35" s="14"/>
    </row>
    <row r="36" spans="1:47" ht="18.75" x14ac:dyDescent="0.15">
      <c r="A36" s="14"/>
      <c r="B36" s="53"/>
      <c r="C36" s="54"/>
      <c r="D36" s="54"/>
      <c r="E36" s="54"/>
      <c r="F36" s="55"/>
      <c r="G36" s="56" t="s">
        <v>4</v>
      </c>
      <c r="H36" s="57"/>
      <c r="I36" s="58"/>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64" t="s">
        <v>9</v>
      </c>
      <c r="AP36" s="65"/>
      <c r="AQ36" s="65"/>
      <c r="AR36" s="65"/>
      <c r="AS36" s="66">
        <f>COUNTIF(J36:AN36,$BA$17)+COUNTIF(J36:AN36,$BA$18)+COUNTIF(J36:AN36,$BA$20)</f>
        <v>0</v>
      </c>
      <c r="AT36" s="67"/>
      <c r="AU36" s="14"/>
    </row>
    <row r="37" spans="1:47" ht="19.5" thickBot="1" x14ac:dyDescent="0.2">
      <c r="A37" s="14"/>
      <c r="B37" s="21"/>
      <c r="C37" s="22"/>
      <c r="D37" s="22"/>
      <c r="E37" s="22"/>
      <c r="F37" s="22"/>
      <c r="G37" s="75" t="s">
        <v>49</v>
      </c>
      <c r="H37" s="76"/>
      <c r="I37" s="77"/>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78" t="s">
        <v>6</v>
      </c>
      <c r="AP37" s="79"/>
      <c r="AQ37" s="79"/>
      <c r="AR37" s="79"/>
      <c r="AS37" s="80">
        <f>COUNTIFS(J37:AN37,"閉",J36:AN36,"着")+COUNTIFS(J37:AN37,"閉",J36:AN36,"期")+COUNTIFS(J37:AN37,"閉",J36:AN36,"完")</f>
        <v>0</v>
      </c>
      <c r="AT37" s="81"/>
      <c r="AU37" s="14"/>
    </row>
    <row r="38" spans="1:47" ht="19.5" thickBot="1" x14ac:dyDescent="0.2">
      <c r="A38" s="14"/>
      <c r="B38" s="13"/>
      <c r="C38" s="13"/>
      <c r="D38" s="13"/>
      <c r="E38" s="13"/>
      <c r="F38" s="13"/>
      <c r="G38" s="13"/>
      <c r="H38" s="13"/>
      <c r="I38" s="13"/>
      <c r="J38" s="13"/>
      <c r="K38" s="13"/>
      <c r="L38" s="13"/>
      <c r="M38" s="13"/>
      <c r="N38" s="13"/>
      <c r="O38" s="13"/>
      <c r="P38" s="13"/>
      <c r="Q38" s="13"/>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row>
    <row r="39" spans="1:47" ht="18.75" x14ac:dyDescent="0.15">
      <c r="A39" s="14"/>
      <c r="B39" s="15"/>
      <c r="C39" s="16"/>
      <c r="D39" s="16"/>
      <c r="E39" s="16"/>
      <c r="F39" s="16"/>
      <c r="G39" s="45" t="s">
        <v>5</v>
      </c>
      <c r="H39" s="46"/>
      <c r="I39" s="47"/>
      <c r="J39" s="4">
        <v>1</v>
      </c>
      <c r="K39" s="4">
        <v>2</v>
      </c>
      <c r="L39" s="4">
        <v>3</v>
      </c>
      <c r="M39" s="4">
        <v>4</v>
      </c>
      <c r="N39" s="4">
        <v>5</v>
      </c>
      <c r="O39" s="4">
        <v>6</v>
      </c>
      <c r="P39" s="4">
        <v>7</v>
      </c>
      <c r="Q39" s="4">
        <v>8</v>
      </c>
      <c r="R39" s="4">
        <v>9</v>
      </c>
      <c r="S39" s="4">
        <v>10</v>
      </c>
      <c r="T39" s="4">
        <v>11</v>
      </c>
      <c r="U39" s="4">
        <v>12</v>
      </c>
      <c r="V39" s="4">
        <v>13</v>
      </c>
      <c r="W39" s="4">
        <v>14</v>
      </c>
      <c r="X39" s="4">
        <v>15</v>
      </c>
      <c r="Y39" s="4">
        <v>16</v>
      </c>
      <c r="Z39" s="4">
        <v>17</v>
      </c>
      <c r="AA39" s="4">
        <v>18</v>
      </c>
      <c r="AB39" s="4">
        <v>19</v>
      </c>
      <c r="AC39" s="4">
        <v>20</v>
      </c>
      <c r="AD39" s="4">
        <v>21</v>
      </c>
      <c r="AE39" s="4">
        <v>22</v>
      </c>
      <c r="AF39" s="4">
        <v>23</v>
      </c>
      <c r="AG39" s="4">
        <v>24</v>
      </c>
      <c r="AH39" s="4">
        <v>25</v>
      </c>
      <c r="AI39" s="4">
        <v>26</v>
      </c>
      <c r="AJ39" s="4">
        <v>27</v>
      </c>
      <c r="AK39" s="4">
        <v>28</v>
      </c>
      <c r="AL39" s="4">
        <f>IF(E40&gt;2,29,IF(E40=1,29,IF(AND(E40=2,AW35=2024),29,IF(AND(E40=2,AW35=2028),29,IF(AND(E40=2,AW35=2032),29,"")))))</f>
        <v>29</v>
      </c>
      <c r="AM39" s="4">
        <f>IF(E40=2,"",30)</f>
        <v>30</v>
      </c>
      <c r="AN39" s="4">
        <f>IF(E40=1,31,IF(E40=3,31,IF(E40=5,31,IF(E40=7,31,IF(E40=8,31,IF(E40=10,31,IF(E40=12,31,"")))))))</f>
        <v>31</v>
      </c>
      <c r="AO39" s="48" t="s">
        <v>61</v>
      </c>
      <c r="AP39" s="49"/>
      <c r="AQ39" s="49"/>
      <c r="AR39" s="49"/>
      <c r="AS39" s="49"/>
      <c r="AT39" s="50"/>
      <c r="AU39" s="14"/>
    </row>
    <row r="40" spans="1:47" ht="18.75" x14ac:dyDescent="0.15">
      <c r="A40" s="14"/>
      <c r="B40" s="53" t="s">
        <v>14</v>
      </c>
      <c r="C40" s="54">
        <f>IF(E35=12,C35+1,C35)</f>
        <v>6</v>
      </c>
      <c r="D40" s="54" t="s">
        <v>7</v>
      </c>
      <c r="E40" s="54">
        <f>IF(E35=12,1,E35+1)</f>
        <v>10</v>
      </c>
      <c r="F40" s="55" t="s">
        <v>13</v>
      </c>
      <c r="G40" s="56" t="s">
        <v>1</v>
      </c>
      <c r="H40" s="57"/>
      <c r="I40" s="58"/>
      <c r="J40" s="5" t="str">
        <f>CHOOSE(WEEKDAY($AY$2&amp;"/"&amp;E40&amp;"/"&amp;J39),"日","月","火","水","木","金","土")</f>
        <v>火</v>
      </c>
      <c r="K40" s="5" t="str">
        <f t="shared" ref="K40:AK40" si="6">CHOOSE(WEEKDAY($AY$2&amp;"/"&amp;$E$40&amp;"/"&amp;K39),"日","月","火","水","木","金","土")</f>
        <v>水</v>
      </c>
      <c r="L40" s="5" t="str">
        <f t="shared" si="6"/>
        <v>木</v>
      </c>
      <c r="M40" s="5" t="str">
        <f t="shared" si="6"/>
        <v>金</v>
      </c>
      <c r="N40" s="5" t="str">
        <f t="shared" si="6"/>
        <v>土</v>
      </c>
      <c r="O40" s="5" t="str">
        <f t="shared" si="6"/>
        <v>日</v>
      </c>
      <c r="P40" s="5" t="str">
        <f t="shared" si="6"/>
        <v>月</v>
      </c>
      <c r="Q40" s="5" t="str">
        <f t="shared" si="6"/>
        <v>火</v>
      </c>
      <c r="R40" s="5" t="str">
        <f t="shared" si="6"/>
        <v>水</v>
      </c>
      <c r="S40" s="5" t="str">
        <f t="shared" si="6"/>
        <v>木</v>
      </c>
      <c r="T40" s="5" t="str">
        <f t="shared" si="6"/>
        <v>金</v>
      </c>
      <c r="U40" s="5" t="str">
        <f t="shared" si="6"/>
        <v>土</v>
      </c>
      <c r="V40" s="5" t="str">
        <f t="shared" si="6"/>
        <v>日</v>
      </c>
      <c r="W40" s="5" t="str">
        <f t="shared" si="6"/>
        <v>月</v>
      </c>
      <c r="X40" s="5" t="str">
        <f t="shared" si="6"/>
        <v>火</v>
      </c>
      <c r="Y40" s="5" t="str">
        <f t="shared" si="6"/>
        <v>水</v>
      </c>
      <c r="Z40" s="5" t="str">
        <f t="shared" si="6"/>
        <v>木</v>
      </c>
      <c r="AA40" s="5" t="str">
        <f t="shared" si="6"/>
        <v>金</v>
      </c>
      <c r="AB40" s="5" t="str">
        <f t="shared" si="6"/>
        <v>土</v>
      </c>
      <c r="AC40" s="5" t="str">
        <f t="shared" si="6"/>
        <v>日</v>
      </c>
      <c r="AD40" s="5" t="str">
        <f t="shared" si="6"/>
        <v>月</v>
      </c>
      <c r="AE40" s="5" t="str">
        <f t="shared" si="6"/>
        <v>火</v>
      </c>
      <c r="AF40" s="5" t="str">
        <f t="shared" si="6"/>
        <v>水</v>
      </c>
      <c r="AG40" s="5" t="str">
        <f t="shared" si="6"/>
        <v>木</v>
      </c>
      <c r="AH40" s="5" t="str">
        <f t="shared" si="6"/>
        <v>金</v>
      </c>
      <c r="AI40" s="5" t="str">
        <f t="shared" si="6"/>
        <v>土</v>
      </c>
      <c r="AJ40" s="5" t="str">
        <f t="shared" si="6"/>
        <v>日</v>
      </c>
      <c r="AK40" s="5" t="str">
        <f t="shared" si="6"/>
        <v>月</v>
      </c>
      <c r="AL40" s="5" t="str">
        <f>IF(AL39="","",CHOOSE(WEEKDAY($AY$2&amp;"/"&amp;$E$40&amp;"/"&amp;AL39),"日","月","火","水","木","金","土"))</f>
        <v>火</v>
      </c>
      <c r="AM40" s="5" t="str">
        <f>IF(AM39="","",CHOOSE(WEEKDAY($AY$2&amp;"/"&amp;$E$40&amp;"/"&amp;AM39),"日","月","火","水","木","金","土"))</f>
        <v>水</v>
      </c>
      <c r="AN40" s="5" t="str">
        <f>IF(AN39="","",CHOOSE(WEEKDAY($AY$2&amp;"/"&amp;$E$40&amp;"/"&amp;AN39),"日","月","火","水","木","金","土"))</f>
        <v>木</v>
      </c>
      <c r="AO40" s="24">
        <f>+AS42</f>
        <v>0</v>
      </c>
      <c r="AP40" s="25" t="s">
        <v>30</v>
      </c>
      <c r="AQ40" s="29">
        <f>+AS41</f>
        <v>0</v>
      </c>
      <c r="AR40" s="25" t="s">
        <v>31</v>
      </c>
      <c r="AS40" s="59" t="str">
        <f>IF(AS41=0,"",ROUND((AS42/AS41),3))</f>
        <v/>
      </c>
      <c r="AT40" s="60"/>
      <c r="AU40" s="14"/>
    </row>
    <row r="41" spans="1:47" ht="18.75" x14ac:dyDescent="0.15">
      <c r="A41" s="14"/>
      <c r="B41" s="53"/>
      <c r="C41" s="54"/>
      <c r="D41" s="54"/>
      <c r="E41" s="54"/>
      <c r="F41" s="55"/>
      <c r="G41" s="56" t="s">
        <v>4</v>
      </c>
      <c r="H41" s="57"/>
      <c r="I41" s="58"/>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64" t="s">
        <v>9</v>
      </c>
      <c r="AP41" s="65"/>
      <c r="AQ41" s="65"/>
      <c r="AR41" s="65"/>
      <c r="AS41" s="66">
        <f>COUNTIF(J41:AN41,$BA$17)+COUNTIF(J41:AN41,$BA$18)+COUNTIF(J41:AN41,$BA$20)</f>
        <v>0</v>
      </c>
      <c r="AT41" s="67"/>
      <c r="AU41" s="14"/>
    </row>
    <row r="42" spans="1:47" ht="18.75" x14ac:dyDescent="0.15">
      <c r="A42" s="14"/>
      <c r="B42" s="17"/>
      <c r="C42" s="18"/>
      <c r="D42" s="18"/>
      <c r="E42" s="18"/>
      <c r="F42" s="18"/>
      <c r="G42" s="56" t="s">
        <v>50</v>
      </c>
      <c r="H42" s="57"/>
      <c r="I42" s="58"/>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68" t="s">
        <v>60</v>
      </c>
      <c r="AP42" s="69"/>
      <c r="AQ42" s="69"/>
      <c r="AR42" s="69"/>
      <c r="AS42" s="70">
        <f>COUNTIFS(J42:AN42,"閉",J41:AN41,"着")+COUNTIFS(J42:AN42,"閉",J41:AN41,"期")+COUNTIFS(J42:AN42,"閉",J41:AN41,"完")</f>
        <v>0</v>
      </c>
      <c r="AT42" s="71"/>
      <c r="AU42" s="14"/>
    </row>
    <row r="43" spans="1:47" ht="18.75" x14ac:dyDescent="0.15">
      <c r="A43" s="14"/>
      <c r="B43" s="19"/>
      <c r="C43" s="20"/>
      <c r="D43" s="20"/>
      <c r="E43" s="20"/>
      <c r="F43" s="20"/>
      <c r="G43" s="56" t="s">
        <v>5</v>
      </c>
      <c r="H43" s="57"/>
      <c r="I43" s="58"/>
      <c r="J43" s="5">
        <v>1</v>
      </c>
      <c r="K43" s="5">
        <v>2</v>
      </c>
      <c r="L43" s="5">
        <v>3</v>
      </c>
      <c r="M43" s="5">
        <v>4</v>
      </c>
      <c r="N43" s="5">
        <v>5</v>
      </c>
      <c r="O43" s="5">
        <v>6</v>
      </c>
      <c r="P43" s="5">
        <v>7</v>
      </c>
      <c r="Q43" s="5">
        <v>8</v>
      </c>
      <c r="R43" s="5">
        <v>9</v>
      </c>
      <c r="S43" s="5">
        <v>10</v>
      </c>
      <c r="T43" s="5">
        <v>11</v>
      </c>
      <c r="U43" s="5">
        <v>12</v>
      </c>
      <c r="V43" s="5">
        <v>13</v>
      </c>
      <c r="W43" s="5">
        <v>14</v>
      </c>
      <c r="X43" s="5">
        <v>15</v>
      </c>
      <c r="Y43" s="5">
        <v>16</v>
      </c>
      <c r="Z43" s="5">
        <v>17</v>
      </c>
      <c r="AA43" s="5">
        <v>18</v>
      </c>
      <c r="AB43" s="5">
        <v>19</v>
      </c>
      <c r="AC43" s="5">
        <v>20</v>
      </c>
      <c r="AD43" s="5">
        <v>21</v>
      </c>
      <c r="AE43" s="5">
        <v>22</v>
      </c>
      <c r="AF43" s="5">
        <v>23</v>
      </c>
      <c r="AG43" s="5">
        <v>24</v>
      </c>
      <c r="AH43" s="5">
        <v>25</v>
      </c>
      <c r="AI43" s="5">
        <v>26</v>
      </c>
      <c r="AJ43" s="5">
        <v>27</v>
      </c>
      <c r="AK43" s="5">
        <v>28</v>
      </c>
      <c r="AL43" s="5">
        <f>IF(E44&gt;2,29,IF(E44=1,29,IF(AND(E44=2,AW39=2024),29,IF(AND(E44=2,AW39=2028),29,IF(AND(E44=2,AW39=2032),29,"")))))</f>
        <v>29</v>
      </c>
      <c r="AM43" s="5">
        <f>IF(E44=2,"",30)</f>
        <v>30</v>
      </c>
      <c r="AN43" s="5" t="str">
        <f>IF(E44=1,31,IF(E44=3,31,IF(E44=5,31,IF(E44=7,31,IF(E44=8,31,IF(E44=10,31,IF(E44=12,31,"")))))))</f>
        <v/>
      </c>
      <c r="AO43" s="72" t="s">
        <v>61</v>
      </c>
      <c r="AP43" s="73"/>
      <c r="AQ43" s="73"/>
      <c r="AR43" s="73"/>
      <c r="AS43" s="73"/>
      <c r="AT43" s="74"/>
      <c r="AU43" s="14"/>
    </row>
    <row r="44" spans="1:47" ht="18.75" x14ac:dyDescent="0.15">
      <c r="A44" s="14"/>
      <c r="B44" s="53" t="s">
        <v>14</v>
      </c>
      <c r="C44" s="54">
        <f>IF(E40=12,C40+1,C40)</f>
        <v>6</v>
      </c>
      <c r="D44" s="54" t="s">
        <v>7</v>
      </c>
      <c r="E44" s="54">
        <f>IF(E40=12,1,E40+1)</f>
        <v>11</v>
      </c>
      <c r="F44" s="55" t="s">
        <v>13</v>
      </c>
      <c r="G44" s="56" t="s">
        <v>1</v>
      </c>
      <c r="H44" s="57"/>
      <c r="I44" s="58"/>
      <c r="J44" s="5" t="str">
        <f>CHOOSE(WEEKDAY($AY$2&amp;"/"&amp;E44&amp;"/"&amp;J43),"日","月","火","水","木","金","土")</f>
        <v>金</v>
      </c>
      <c r="K44" s="5" t="str">
        <f t="shared" ref="K44:AK44" si="7">CHOOSE(WEEKDAY($AY$2&amp;"/"&amp;$E$44&amp;"/"&amp;K43),"日","月","火","水","木","金","土")</f>
        <v>土</v>
      </c>
      <c r="L44" s="5" t="str">
        <f t="shared" si="7"/>
        <v>日</v>
      </c>
      <c r="M44" s="5" t="str">
        <f t="shared" si="7"/>
        <v>月</v>
      </c>
      <c r="N44" s="5" t="str">
        <f t="shared" si="7"/>
        <v>火</v>
      </c>
      <c r="O44" s="5" t="str">
        <f t="shared" si="7"/>
        <v>水</v>
      </c>
      <c r="P44" s="5" t="str">
        <f t="shared" si="7"/>
        <v>木</v>
      </c>
      <c r="Q44" s="5" t="str">
        <f t="shared" si="7"/>
        <v>金</v>
      </c>
      <c r="R44" s="5" t="str">
        <f t="shared" si="7"/>
        <v>土</v>
      </c>
      <c r="S44" s="5" t="str">
        <f t="shared" si="7"/>
        <v>日</v>
      </c>
      <c r="T44" s="5" t="str">
        <f t="shared" si="7"/>
        <v>月</v>
      </c>
      <c r="U44" s="5" t="str">
        <f t="shared" si="7"/>
        <v>火</v>
      </c>
      <c r="V44" s="5" t="str">
        <f t="shared" si="7"/>
        <v>水</v>
      </c>
      <c r="W44" s="5" t="str">
        <f t="shared" si="7"/>
        <v>木</v>
      </c>
      <c r="X44" s="5" t="str">
        <f t="shared" si="7"/>
        <v>金</v>
      </c>
      <c r="Y44" s="5" t="str">
        <f t="shared" si="7"/>
        <v>土</v>
      </c>
      <c r="Z44" s="5" t="str">
        <f t="shared" si="7"/>
        <v>日</v>
      </c>
      <c r="AA44" s="5" t="str">
        <f t="shared" si="7"/>
        <v>月</v>
      </c>
      <c r="AB44" s="5" t="str">
        <f t="shared" si="7"/>
        <v>火</v>
      </c>
      <c r="AC44" s="5" t="str">
        <f t="shared" si="7"/>
        <v>水</v>
      </c>
      <c r="AD44" s="5" t="str">
        <f t="shared" si="7"/>
        <v>木</v>
      </c>
      <c r="AE44" s="5" t="str">
        <f t="shared" si="7"/>
        <v>金</v>
      </c>
      <c r="AF44" s="5" t="str">
        <f t="shared" si="7"/>
        <v>土</v>
      </c>
      <c r="AG44" s="5" t="str">
        <f t="shared" si="7"/>
        <v>日</v>
      </c>
      <c r="AH44" s="5" t="str">
        <f t="shared" si="7"/>
        <v>月</v>
      </c>
      <c r="AI44" s="5" t="str">
        <f t="shared" si="7"/>
        <v>火</v>
      </c>
      <c r="AJ44" s="5" t="str">
        <f t="shared" si="7"/>
        <v>水</v>
      </c>
      <c r="AK44" s="5" t="str">
        <f t="shared" si="7"/>
        <v>木</v>
      </c>
      <c r="AL44" s="5" t="str">
        <f>IF(AL43="","",CHOOSE(WEEKDAY($AY$2&amp;"/"&amp;$E$44&amp;"/"&amp;AL43),"日","月","火","水","木","金","土"))</f>
        <v>金</v>
      </c>
      <c r="AM44" s="5" t="str">
        <f>IF(AM43="","",CHOOSE(WEEKDAY($AY$2&amp;"/"&amp;$E$44&amp;"/"&amp;AM43),"日","月","火","水","木","金","土"))</f>
        <v>土</v>
      </c>
      <c r="AN44" s="5" t="str">
        <f>IF(AN43="","",CHOOSE(WEEKDAY($AY$2&amp;"/"&amp;$E$44&amp;"/"&amp;AN43),"日","月","火","水","木","金","土"))</f>
        <v/>
      </c>
      <c r="AO44" s="24">
        <f>+AS46</f>
        <v>0</v>
      </c>
      <c r="AP44" s="25" t="s">
        <v>30</v>
      </c>
      <c r="AQ44" s="29">
        <f>+AS45</f>
        <v>0</v>
      </c>
      <c r="AR44" s="25" t="s">
        <v>31</v>
      </c>
      <c r="AS44" s="59" t="str">
        <f>IF(AS45=0,"",ROUND((AS46/AS45),3))</f>
        <v/>
      </c>
      <c r="AT44" s="60"/>
      <c r="AU44" s="14"/>
    </row>
    <row r="45" spans="1:47" ht="18.75" x14ac:dyDescent="0.15">
      <c r="A45" s="14"/>
      <c r="B45" s="53"/>
      <c r="C45" s="54"/>
      <c r="D45" s="54"/>
      <c r="E45" s="54"/>
      <c r="F45" s="55"/>
      <c r="G45" s="56" t="s">
        <v>4</v>
      </c>
      <c r="H45" s="57"/>
      <c r="I45" s="58"/>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64" t="s">
        <v>9</v>
      </c>
      <c r="AP45" s="65"/>
      <c r="AQ45" s="65"/>
      <c r="AR45" s="65"/>
      <c r="AS45" s="66">
        <f>COUNTIF(J45:AN45,$BA$17)+COUNTIF(J45:AN45,$BA$18)+COUNTIF(J45:AN45,$BA$20)</f>
        <v>0</v>
      </c>
      <c r="AT45" s="67"/>
      <c r="AU45" s="14"/>
    </row>
    <row r="46" spans="1:47" ht="18.75" x14ac:dyDescent="0.15">
      <c r="A46" s="14"/>
      <c r="B46" s="17"/>
      <c r="C46" s="18"/>
      <c r="D46" s="18"/>
      <c r="E46" s="18"/>
      <c r="F46" s="18"/>
      <c r="G46" s="56" t="s">
        <v>50</v>
      </c>
      <c r="H46" s="57"/>
      <c r="I46" s="58"/>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68" t="s">
        <v>60</v>
      </c>
      <c r="AP46" s="69"/>
      <c r="AQ46" s="69"/>
      <c r="AR46" s="69"/>
      <c r="AS46" s="70">
        <f>COUNTIFS(J46:AN46,"閉",J45:AN45,"着")+COUNTIFS(J46:AN46,"閉",J45:AN45,"期")+COUNTIFS(J46:AN46,"閉",J45:AN45,"完")</f>
        <v>0</v>
      </c>
      <c r="AT46" s="71"/>
      <c r="AU46" s="14"/>
    </row>
    <row r="47" spans="1:47" ht="18.75" x14ac:dyDescent="0.15">
      <c r="A47" s="14"/>
      <c r="B47" s="19"/>
      <c r="C47" s="20"/>
      <c r="D47" s="20"/>
      <c r="E47" s="20"/>
      <c r="F47" s="20"/>
      <c r="G47" s="56" t="s">
        <v>5</v>
      </c>
      <c r="H47" s="57"/>
      <c r="I47" s="58"/>
      <c r="J47" s="5">
        <v>1</v>
      </c>
      <c r="K47" s="5">
        <v>2</v>
      </c>
      <c r="L47" s="5">
        <v>3</v>
      </c>
      <c r="M47" s="5">
        <v>4</v>
      </c>
      <c r="N47" s="5">
        <v>5</v>
      </c>
      <c r="O47" s="5">
        <v>6</v>
      </c>
      <c r="P47" s="5">
        <v>7</v>
      </c>
      <c r="Q47" s="5">
        <v>8</v>
      </c>
      <c r="R47" s="5">
        <v>9</v>
      </c>
      <c r="S47" s="5">
        <v>10</v>
      </c>
      <c r="T47" s="5">
        <v>11</v>
      </c>
      <c r="U47" s="5">
        <v>12</v>
      </c>
      <c r="V47" s="5">
        <v>13</v>
      </c>
      <c r="W47" s="5">
        <v>14</v>
      </c>
      <c r="X47" s="5">
        <v>15</v>
      </c>
      <c r="Y47" s="5">
        <v>16</v>
      </c>
      <c r="Z47" s="5">
        <v>17</v>
      </c>
      <c r="AA47" s="5">
        <v>18</v>
      </c>
      <c r="AB47" s="5">
        <v>19</v>
      </c>
      <c r="AC47" s="5">
        <v>20</v>
      </c>
      <c r="AD47" s="5">
        <v>21</v>
      </c>
      <c r="AE47" s="5">
        <v>22</v>
      </c>
      <c r="AF47" s="5">
        <v>23</v>
      </c>
      <c r="AG47" s="5">
        <v>24</v>
      </c>
      <c r="AH47" s="5">
        <v>25</v>
      </c>
      <c r="AI47" s="5">
        <v>26</v>
      </c>
      <c r="AJ47" s="5">
        <v>27</v>
      </c>
      <c r="AK47" s="5">
        <v>28</v>
      </c>
      <c r="AL47" s="5">
        <f>IF(E48&gt;2,29,IF(E48=1,29,IF(AND(E48=2,AW43=2024),29,IF(AND(E48=2,AW43=2028),29,IF(AND(E48=2,AW43=2032),29,"")))))</f>
        <v>29</v>
      </c>
      <c r="AM47" s="5">
        <f>IF(E48=2,"",30)</f>
        <v>30</v>
      </c>
      <c r="AN47" s="5">
        <f>IF(E48=1,31,IF(E48=3,31,IF(E48=5,31,IF(E48=7,31,IF(E48=8,31,IF(E48=10,31,IF(E48=12,31,"")))))))</f>
        <v>31</v>
      </c>
      <c r="AO47" s="72" t="s">
        <v>61</v>
      </c>
      <c r="AP47" s="73"/>
      <c r="AQ47" s="73"/>
      <c r="AR47" s="73"/>
      <c r="AS47" s="73"/>
      <c r="AT47" s="74"/>
      <c r="AU47" s="14"/>
    </row>
    <row r="48" spans="1:47" ht="18.75" x14ac:dyDescent="0.15">
      <c r="A48" s="14"/>
      <c r="B48" s="53" t="s">
        <v>14</v>
      </c>
      <c r="C48" s="54">
        <f>IF(E44=12,C44+1,C44)</f>
        <v>6</v>
      </c>
      <c r="D48" s="54" t="s">
        <v>7</v>
      </c>
      <c r="E48" s="54">
        <f>IF(E44=12,1,E44+1)</f>
        <v>12</v>
      </c>
      <c r="F48" s="55" t="s">
        <v>13</v>
      </c>
      <c r="G48" s="56" t="s">
        <v>1</v>
      </c>
      <c r="H48" s="57"/>
      <c r="I48" s="58"/>
      <c r="J48" s="5" t="str">
        <f>CHOOSE(WEEKDAY($AY$2&amp;"/"&amp;E48&amp;"/"&amp;J47),"日","月","火","水","木","金","土")</f>
        <v>日</v>
      </c>
      <c r="K48" s="5" t="str">
        <f>CHOOSE(WEEKDAY($AY$2&amp;"/"&amp;$E$48&amp;"/"&amp;K47),"日","月","火","水","木","金","土")</f>
        <v>月</v>
      </c>
      <c r="L48" s="5" t="str">
        <f t="shared" ref="L48:AK48" si="8">CHOOSE(WEEKDAY($AY$2&amp;"/"&amp;$E$48&amp;"/"&amp;L47),"日","月","火","水","木","金","土")</f>
        <v>火</v>
      </c>
      <c r="M48" s="5" t="str">
        <f t="shared" si="8"/>
        <v>水</v>
      </c>
      <c r="N48" s="5" t="str">
        <f t="shared" si="8"/>
        <v>木</v>
      </c>
      <c r="O48" s="5" t="str">
        <f t="shared" si="8"/>
        <v>金</v>
      </c>
      <c r="P48" s="5" t="str">
        <f t="shared" si="8"/>
        <v>土</v>
      </c>
      <c r="Q48" s="5" t="str">
        <f t="shared" si="8"/>
        <v>日</v>
      </c>
      <c r="R48" s="5" t="str">
        <f t="shared" si="8"/>
        <v>月</v>
      </c>
      <c r="S48" s="5" t="str">
        <f t="shared" si="8"/>
        <v>火</v>
      </c>
      <c r="T48" s="5" t="str">
        <f t="shared" si="8"/>
        <v>水</v>
      </c>
      <c r="U48" s="5" t="str">
        <f t="shared" si="8"/>
        <v>木</v>
      </c>
      <c r="V48" s="5" t="str">
        <f t="shared" si="8"/>
        <v>金</v>
      </c>
      <c r="W48" s="5" t="str">
        <f t="shared" si="8"/>
        <v>土</v>
      </c>
      <c r="X48" s="5" t="str">
        <f t="shared" si="8"/>
        <v>日</v>
      </c>
      <c r="Y48" s="5" t="str">
        <f t="shared" si="8"/>
        <v>月</v>
      </c>
      <c r="Z48" s="5" t="str">
        <f t="shared" si="8"/>
        <v>火</v>
      </c>
      <c r="AA48" s="5" t="str">
        <f t="shared" si="8"/>
        <v>水</v>
      </c>
      <c r="AB48" s="5" t="str">
        <f t="shared" si="8"/>
        <v>木</v>
      </c>
      <c r="AC48" s="5" t="str">
        <f t="shared" si="8"/>
        <v>金</v>
      </c>
      <c r="AD48" s="5" t="str">
        <f t="shared" si="8"/>
        <v>土</v>
      </c>
      <c r="AE48" s="5" t="str">
        <f t="shared" si="8"/>
        <v>日</v>
      </c>
      <c r="AF48" s="5" t="str">
        <f t="shared" si="8"/>
        <v>月</v>
      </c>
      <c r="AG48" s="5" t="str">
        <f t="shared" si="8"/>
        <v>火</v>
      </c>
      <c r="AH48" s="5" t="str">
        <f t="shared" si="8"/>
        <v>水</v>
      </c>
      <c r="AI48" s="5" t="str">
        <f t="shared" si="8"/>
        <v>木</v>
      </c>
      <c r="AJ48" s="5" t="str">
        <f t="shared" si="8"/>
        <v>金</v>
      </c>
      <c r="AK48" s="5" t="str">
        <f t="shared" si="8"/>
        <v>土</v>
      </c>
      <c r="AL48" s="5" t="str">
        <f>IF(AL47="","",CHOOSE(WEEKDAY($AY$2&amp;"/"&amp;$E$48&amp;"/"&amp;AL47),"日","月","火","水","木","金","土"))</f>
        <v>日</v>
      </c>
      <c r="AM48" s="5" t="str">
        <f>IF(AM47="","",CHOOSE(WEEKDAY($AY$2&amp;"/"&amp;$E$48&amp;"/"&amp;AM47),"日","月","火","水","木","金","土"))</f>
        <v>月</v>
      </c>
      <c r="AN48" s="5" t="str">
        <f>IF(AN47="","",CHOOSE(WEEKDAY($AY$2&amp;"/"&amp;$E$48&amp;"/"&amp;AN47),"日","月","火","水","木","金","土"))</f>
        <v>火</v>
      </c>
      <c r="AO48" s="24">
        <f>+AS50</f>
        <v>0</v>
      </c>
      <c r="AP48" s="25" t="s">
        <v>30</v>
      </c>
      <c r="AQ48" s="29">
        <f>+AS49</f>
        <v>0</v>
      </c>
      <c r="AR48" s="25" t="s">
        <v>31</v>
      </c>
      <c r="AS48" s="59" t="str">
        <f>IF(AS49=0,"",ROUND((AS50/AS49),3))</f>
        <v/>
      </c>
      <c r="AT48" s="60"/>
      <c r="AU48" s="14"/>
    </row>
    <row r="49" spans="1:47" ht="18.75" x14ac:dyDescent="0.15">
      <c r="A49" s="14"/>
      <c r="B49" s="53"/>
      <c r="C49" s="54"/>
      <c r="D49" s="54"/>
      <c r="E49" s="54"/>
      <c r="F49" s="55"/>
      <c r="G49" s="56" t="s">
        <v>4</v>
      </c>
      <c r="H49" s="57"/>
      <c r="I49" s="58"/>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64" t="s">
        <v>9</v>
      </c>
      <c r="AP49" s="65"/>
      <c r="AQ49" s="65"/>
      <c r="AR49" s="65"/>
      <c r="AS49" s="66">
        <f>COUNTIF(J49:AN49,$BA$17)+COUNTIF(J49:AN49,$BA$18)+COUNTIF(J49:AN49,$BA$20)</f>
        <v>0</v>
      </c>
      <c r="AT49" s="67"/>
      <c r="AU49" s="14"/>
    </row>
    <row r="50" spans="1:47" ht="18.75" x14ac:dyDescent="0.15">
      <c r="A50" s="14"/>
      <c r="B50" s="17"/>
      <c r="C50" s="18"/>
      <c r="D50" s="18"/>
      <c r="E50" s="18"/>
      <c r="F50" s="18"/>
      <c r="G50" s="56" t="s">
        <v>50</v>
      </c>
      <c r="H50" s="57"/>
      <c r="I50" s="58"/>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68" t="s">
        <v>60</v>
      </c>
      <c r="AP50" s="69"/>
      <c r="AQ50" s="69"/>
      <c r="AR50" s="69"/>
      <c r="AS50" s="70">
        <f>COUNTIFS(J50:AN50,"閉",J49:AN49,"着")+COUNTIFS(J50:AN50,"閉",J49:AN49,"期")+COUNTIFS(J50:AN50,"閉",J49:AN49,"完")</f>
        <v>0</v>
      </c>
      <c r="AT50" s="71"/>
      <c r="AU50" s="14"/>
    </row>
    <row r="51" spans="1:47" ht="18.75" x14ac:dyDescent="0.15">
      <c r="A51" s="14"/>
      <c r="B51" s="19"/>
      <c r="C51" s="20"/>
      <c r="D51" s="20"/>
      <c r="E51" s="20"/>
      <c r="F51" s="20"/>
      <c r="G51" s="56" t="s">
        <v>5</v>
      </c>
      <c r="H51" s="57"/>
      <c r="I51" s="58"/>
      <c r="J51" s="5">
        <v>1</v>
      </c>
      <c r="K51" s="5">
        <v>2</v>
      </c>
      <c r="L51" s="5">
        <v>3</v>
      </c>
      <c r="M51" s="5">
        <v>4</v>
      </c>
      <c r="N51" s="5">
        <v>5</v>
      </c>
      <c r="O51" s="5">
        <v>6</v>
      </c>
      <c r="P51" s="5">
        <v>7</v>
      </c>
      <c r="Q51" s="5">
        <v>8</v>
      </c>
      <c r="R51" s="5">
        <v>9</v>
      </c>
      <c r="S51" s="5">
        <v>10</v>
      </c>
      <c r="T51" s="5">
        <v>11</v>
      </c>
      <c r="U51" s="5">
        <v>12</v>
      </c>
      <c r="V51" s="5">
        <v>13</v>
      </c>
      <c r="W51" s="5">
        <v>14</v>
      </c>
      <c r="X51" s="5">
        <v>15</v>
      </c>
      <c r="Y51" s="5">
        <v>16</v>
      </c>
      <c r="Z51" s="5">
        <v>17</v>
      </c>
      <c r="AA51" s="5">
        <v>18</v>
      </c>
      <c r="AB51" s="5">
        <v>19</v>
      </c>
      <c r="AC51" s="5">
        <v>20</v>
      </c>
      <c r="AD51" s="5">
        <v>21</v>
      </c>
      <c r="AE51" s="5">
        <v>22</v>
      </c>
      <c r="AF51" s="5">
        <v>23</v>
      </c>
      <c r="AG51" s="5">
        <v>24</v>
      </c>
      <c r="AH51" s="5">
        <v>25</v>
      </c>
      <c r="AI51" s="5">
        <v>26</v>
      </c>
      <c r="AJ51" s="5">
        <v>27</v>
      </c>
      <c r="AK51" s="5">
        <v>28</v>
      </c>
      <c r="AL51" s="5">
        <f>IF(E52&gt;2,29,IF(E52=1,29,IF(AND(E52=2,AW47=2024),29,IF(AND(E52=2,AW47=2028),29,IF(AND(E52=2,AW47=2032),29,"")))))</f>
        <v>29</v>
      </c>
      <c r="AM51" s="5">
        <f>IF(E52=2,"",30)</f>
        <v>30</v>
      </c>
      <c r="AN51" s="5">
        <f>IF(E52=1,31,IF(E52=3,31,IF(E52=5,31,IF(E52=7,31,IF(E52=8,31,IF(E52=10,31,IF(E52=12,31,"")))))))</f>
        <v>31</v>
      </c>
      <c r="AO51" s="72" t="s">
        <v>61</v>
      </c>
      <c r="AP51" s="73"/>
      <c r="AQ51" s="73"/>
      <c r="AR51" s="73"/>
      <c r="AS51" s="73"/>
      <c r="AT51" s="74"/>
      <c r="AU51" s="14"/>
    </row>
    <row r="52" spans="1:47" ht="18.75" x14ac:dyDescent="0.15">
      <c r="A52" s="14"/>
      <c r="B52" s="53" t="s">
        <v>14</v>
      </c>
      <c r="C52" s="54">
        <f>IF(E48=12,C48+1,C48)</f>
        <v>7</v>
      </c>
      <c r="D52" s="54" t="s">
        <v>7</v>
      </c>
      <c r="E52" s="54">
        <f>IF(E48=12,1,E48+1)</f>
        <v>1</v>
      </c>
      <c r="F52" s="55" t="s">
        <v>13</v>
      </c>
      <c r="G52" s="56" t="s">
        <v>1</v>
      </c>
      <c r="H52" s="57"/>
      <c r="I52" s="58"/>
      <c r="J52" s="5" t="str">
        <f>CHOOSE(WEEKDAY($AY$2&amp;"/"&amp;E52&amp;"/"&amp;J51),"日","月","火","水","木","金","土")</f>
        <v>月</v>
      </c>
      <c r="K52" s="5" t="str">
        <f>CHOOSE(WEEKDAY($AY$2&amp;"/"&amp;$E$52&amp;"/"&amp;K51),"日","月","火","水","木","金","土")</f>
        <v>火</v>
      </c>
      <c r="L52" s="5" t="str">
        <f t="shared" ref="L52:AK52" si="9">CHOOSE(WEEKDAY($AY$2&amp;"/"&amp;$E$52&amp;"/"&amp;L51),"日","月","火","水","木","金","土")</f>
        <v>水</v>
      </c>
      <c r="M52" s="5" t="str">
        <f t="shared" si="9"/>
        <v>木</v>
      </c>
      <c r="N52" s="5" t="str">
        <f t="shared" si="9"/>
        <v>金</v>
      </c>
      <c r="O52" s="5" t="str">
        <f t="shared" si="9"/>
        <v>土</v>
      </c>
      <c r="P52" s="5" t="str">
        <f t="shared" si="9"/>
        <v>日</v>
      </c>
      <c r="Q52" s="5" t="str">
        <f t="shared" si="9"/>
        <v>月</v>
      </c>
      <c r="R52" s="5" t="str">
        <f t="shared" si="9"/>
        <v>火</v>
      </c>
      <c r="S52" s="5" t="str">
        <f t="shared" si="9"/>
        <v>水</v>
      </c>
      <c r="T52" s="5" t="str">
        <f t="shared" si="9"/>
        <v>木</v>
      </c>
      <c r="U52" s="5" t="str">
        <f t="shared" si="9"/>
        <v>金</v>
      </c>
      <c r="V52" s="5" t="str">
        <f t="shared" si="9"/>
        <v>土</v>
      </c>
      <c r="W52" s="5" t="str">
        <f t="shared" si="9"/>
        <v>日</v>
      </c>
      <c r="X52" s="5" t="str">
        <f t="shared" si="9"/>
        <v>月</v>
      </c>
      <c r="Y52" s="5" t="str">
        <f t="shared" si="9"/>
        <v>火</v>
      </c>
      <c r="Z52" s="5" t="str">
        <f t="shared" si="9"/>
        <v>水</v>
      </c>
      <c r="AA52" s="5" t="str">
        <f t="shared" si="9"/>
        <v>木</v>
      </c>
      <c r="AB52" s="5" t="str">
        <f t="shared" si="9"/>
        <v>金</v>
      </c>
      <c r="AC52" s="5" t="str">
        <f t="shared" si="9"/>
        <v>土</v>
      </c>
      <c r="AD52" s="5" t="str">
        <f t="shared" si="9"/>
        <v>日</v>
      </c>
      <c r="AE52" s="5" t="str">
        <f t="shared" si="9"/>
        <v>月</v>
      </c>
      <c r="AF52" s="5" t="str">
        <f t="shared" si="9"/>
        <v>火</v>
      </c>
      <c r="AG52" s="5" t="str">
        <f t="shared" si="9"/>
        <v>水</v>
      </c>
      <c r="AH52" s="5" t="str">
        <f t="shared" si="9"/>
        <v>木</v>
      </c>
      <c r="AI52" s="5" t="str">
        <f t="shared" si="9"/>
        <v>金</v>
      </c>
      <c r="AJ52" s="5" t="str">
        <f t="shared" si="9"/>
        <v>土</v>
      </c>
      <c r="AK52" s="5" t="str">
        <f t="shared" si="9"/>
        <v>日</v>
      </c>
      <c r="AL52" s="5" t="str">
        <f>IF(AL51="","",CHOOSE(WEEKDAY($AY$2&amp;"/"&amp;$E$52&amp;"/"&amp;AL51),"日","月","火","水","木","金","土"))</f>
        <v>月</v>
      </c>
      <c r="AM52" s="5" t="str">
        <f>IF(AM51="","",CHOOSE(WEEKDAY($AY$2&amp;"/"&amp;$E$52&amp;"/"&amp;AM51),"日","月","火","水","木","金","土"))</f>
        <v>火</v>
      </c>
      <c r="AN52" s="5" t="str">
        <f>IF(AN51="","",CHOOSE(WEEKDAY($AY$2&amp;"/"&amp;$E$52&amp;"/"&amp;AN51),"日","月","火","水","木","金","土"))</f>
        <v>水</v>
      </c>
      <c r="AO52" s="24">
        <f>+AS54</f>
        <v>0</v>
      </c>
      <c r="AP52" s="25" t="s">
        <v>30</v>
      </c>
      <c r="AQ52" s="29">
        <f>+AS53</f>
        <v>0</v>
      </c>
      <c r="AR52" s="25" t="s">
        <v>31</v>
      </c>
      <c r="AS52" s="59" t="str">
        <f>IF(AS53=0,"",ROUND((AS54/AS53),3))</f>
        <v/>
      </c>
      <c r="AT52" s="60"/>
      <c r="AU52" s="14"/>
    </row>
    <row r="53" spans="1:47" ht="18.75" x14ac:dyDescent="0.15">
      <c r="A53" s="14"/>
      <c r="B53" s="53"/>
      <c r="C53" s="54"/>
      <c r="D53" s="54"/>
      <c r="E53" s="54"/>
      <c r="F53" s="55"/>
      <c r="G53" s="56" t="s">
        <v>4</v>
      </c>
      <c r="H53" s="57"/>
      <c r="I53" s="58"/>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64" t="s">
        <v>9</v>
      </c>
      <c r="AP53" s="65"/>
      <c r="AQ53" s="65"/>
      <c r="AR53" s="65"/>
      <c r="AS53" s="66">
        <f>COUNTIF(J53:AN53,$BA$17)+COUNTIF(J53:AN53,$BA$18)+COUNTIF(J53:AN53,$BA$20)</f>
        <v>0</v>
      </c>
      <c r="AT53" s="67"/>
      <c r="AU53" s="14"/>
    </row>
    <row r="54" spans="1:47" ht="18.75" x14ac:dyDescent="0.15">
      <c r="A54" s="14"/>
      <c r="B54" s="17"/>
      <c r="C54" s="18"/>
      <c r="D54" s="18"/>
      <c r="E54" s="18"/>
      <c r="F54" s="18"/>
      <c r="G54" s="56" t="s">
        <v>50</v>
      </c>
      <c r="H54" s="57"/>
      <c r="I54" s="58"/>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68" t="s">
        <v>60</v>
      </c>
      <c r="AP54" s="69"/>
      <c r="AQ54" s="69"/>
      <c r="AR54" s="69"/>
      <c r="AS54" s="70">
        <f>COUNTIFS(J54:AN54,"閉",J53:AN53,"着")+COUNTIFS(J54:AN54,"閉",J53:AN53,"期")+COUNTIFS(J54:AN54,"閉",J53:AN53,"完")</f>
        <v>0</v>
      </c>
      <c r="AT54" s="71"/>
      <c r="AU54" s="14"/>
    </row>
    <row r="55" spans="1:47" ht="18.75" x14ac:dyDescent="0.15">
      <c r="A55" s="14"/>
      <c r="B55" s="19"/>
      <c r="C55" s="20"/>
      <c r="D55" s="20"/>
      <c r="E55" s="20"/>
      <c r="F55" s="20"/>
      <c r="G55" s="56" t="s">
        <v>5</v>
      </c>
      <c r="H55" s="57"/>
      <c r="I55" s="58"/>
      <c r="J55" s="5">
        <v>1</v>
      </c>
      <c r="K55" s="5">
        <v>2</v>
      </c>
      <c r="L55" s="5">
        <v>3</v>
      </c>
      <c r="M55" s="5">
        <v>4</v>
      </c>
      <c r="N55" s="5">
        <v>5</v>
      </c>
      <c r="O55" s="5">
        <v>6</v>
      </c>
      <c r="P55" s="5">
        <v>7</v>
      </c>
      <c r="Q55" s="5">
        <v>8</v>
      </c>
      <c r="R55" s="5">
        <v>9</v>
      </c>
      <c r="S55" s="5">
        <v>10</v>
      </c>
      <c r="T55" s="5">
        <v>11</v>
      </c>
      <c r="U55" s="5">
        <v>12</v>
      </c>
      <c r="V55" s="5">
        <v>13</v>
      </c>
      <c r="W55" s="5">
        <v>14</v>
      </c>
      <c r="X55" s="5">
        <v>15</v>
      </c>
      <c r="Y55" s="5">
        <v>16</v>
      </c>
      <c r="Z55" s="5">
        <v>17</v>
      </c>
      <c r="AA55" s="5">
        <v>18</v>
      </c>
      <c r="AB55" s="5">
        <v>19</v>
      </c>
      <c r="AC55" s="5">
        <v>20</v>
      </c>
      <c r="AD55" s="5">
        <v>21</v>
      </c>
      <c r="AE55" s="5">
        <v>22</v>
      </c>
      <c r="AF55" s="5">
        <v>23</v>
      </c>
      <c r="AG55" s="5">
        <v>24</v>
      </c>
      <c r="AH55" s="5">
        <v>25</v>
      </c>
      <c r="AI55" s="5">
        <v>26</v>
      </c>
      <c r="AJ55" s="5">
        <v>27</v>
      </c>
      <c r="AK55" s="5">
        <v>28</v>
      </c>
      <c r="AL55" s="5" t="str">
        <f>IF(E56&gt;2,29,IF(E56=1,29,IF(AND(E56=2,AW51=2024),29,IF(AND(E56=2,AW51=2028),29,IF(AND(E56=2,AW51=2032),29,"")))))</f>
        <v/>
      </c>
      <c r="AM55" s="5" t="str">
        <f>IF(E56=2,"",30)</f>
        <v/>
      </c>
      <c r="AN55" s="5" t="str">
        <f>IF(E56=1,31,IF(E56=3,31,IF(E56=5,31,IF(E56=7,31,IF(E56=8,31,IF(E56=10,31,IF(E56=12,31,"")))))))</f>
        <v/>
      </c>
      <c r="AO55" s="72" t="s">
        <v>61</v>
      </c>
      <c r="AP55" s="73"/>
      <c r="AQ55" s="73"/>
      <c r="AR55" s="73"/>
      <c r="AS55" s="73"/>
      <c r="AT55" s="74"/>
      <c r="AU55" s="14"/>
    </row>
    <row r="56" spans="1:47" ht="18.75" x14ac:dyDescent="0.15">
      <c r="A56" s="14"/>
      <c r="B56" s="53" t="s">
        <v>14</v>
      </c>
      <c r="C56" s="54">
        <f>IF(E52=12,C52+1,C52)</f>
        <v>7</v>
      </c>
      <c r="D56" s="54" t="s">
        <v>7</v>
      </c>
      <c r="E56" s="54">
        <f>IF(E52=12,1,E52+1)</f>
        <v>2</v>
      </c>
      <c r="F56" s="55" t="s">
        <v>13</v>
      </c>
      <c r="G56" s="56" t="s">
        <v>1</v>
      </c>
      <c r="H56" s="57"/>
      <c r="I56" s="58"/>
      <c r="J56" s="5" t="str">
        <f>CHOOSE(WEEKDAY($AY$2&amp;"/"&amp;$E$56&amp;"/"&amp;J55),"日","月","火","水","木","金","土")</f>
        <v>木</v>
      </c>
      <c r="K56" s="5" t="str">
        <f t="shared" ref="K56:AK56" si="10">CHOOSE(WEEKDAY($AY$2&amp;"/"&amp;$E$56&amp;"/"&amp;K55),"日","月","火","水","木","金","土")</f>
        <v>金</v>
      </c>
      <c r="L56" s="5" t="str">
        <f t="shared" si="10"/>
        <v>土</v>
      </c>
      <c r="M56" s="5" t="str">
        <f t="shared" si="10"/>
        <v>日</v>
      </c>
      <c r="N56" s="5" t="str">
        <f t="shared" si="10"/>
        <v>月</v>
      </c>
      <c r="O56" s="5" t="str">
        <f t="shared" si="10"/>
        <v>火</v>
      </c>
      <c r="P56" s="5" t="str">
        <f t="shared" si="10"/>
        <v>水</v>
      </c>
      <c r="Q56" s="5" t="str">
        <f t="shared" si="10"/>
        <v>木</v>
      </c>
      <c r="R56" s="5" t="str">
        <f t="shared" si="10"/>
        <v>金</v>
      </c>
      <c r="S56" s="5" t="str">
        <f t="shared" si="10"/>
        <v>土</v>
      </c>
      <c r="T56" s="5" t="str">
        <f t="shared" si="10"/>
        <v>日</v>
      </c>
      <c r="U56" s="5" t="str">
        <f t="shared" si="10"/>
        <v>月</v>
      </c>
      <c r="V56" s="5" t="str">
        <f t="shared" si="10"/>
        <v>火</v>
      </c>
      <c r="W56" s="5" t="str">
        <f t="shared" si="10"/>
        <v>水</v>
      </c>
      <c r="X56" s="5" t="str">
        <f t="shared" si="10"/>
        <v>木</v>
      </c>
      <c r="Y56" s="5" t="str">
        <f t="shared" si="10"/>
        <v>金</v>
      </c>
      <c r="Z56" s="5" t="str">
        <f t="shared" si="10"/>
        <v>土</v>
      </c>
      <c r="AA56" s="5" t="str">
        <f t="shared" si="10"/>
        <v>日</v>
      </c>
      <c r="AB56" s="5" t="str">
        <f t="shared" si="10"/>
        <v>月</v>
      </c>
      <c r="AC56" s="5" t="str">
        <f t="shared" si="10"/>
        <v>火</v>
      </c>
      <c r="AD56" s="5" t="str">
        <f t="shared" si="10"/>
        <v>水</v>
      </c>
      <c r="AE56" s="5" t="str">
        <f t="shared" si="10"/>
        <v>木</v>
      </c>
      <c r="AF56" s="5" t="str">
        <f t="shared" si="10"/>
        <v>金</v>
      </c>
      <c r="AG56" s="5" t="str">
        <f t="shared" si="10"/>
        <v>土</v>
      </c>
      <c r="AH56" s="5" t="str">
        <f t="shared" si="10"/>
        <v>日</v>
      </c>
      <c r="AI56" s="5" t="str">
        <f t="shared" si="10"/>
        <v>月</v>
      </c>
      <c r="AJ56" s="5" t="str">
        <f t="shared" si="10"/>
        <v>火</v>
      </c>
      <c r="AK56" s="5" t="str">
        <f t="shared" si="10"/>
        <v>水</v>
      </c>
      <c r="AL56" s="5" t="str">
        <f>IF(AL55="","",CHOOSE(WEEKDAY($AY$2&amp;"/"&amp;$E$52&amp;"/"&amp;AL55),"日","月","火","水","木","金","土"))</f>
        <v/>
      </c>
      <c r="AM56" s="5" t="str">
        <f>IF(AM55="","",CHOOSE(WEEKDAY($AY$2&amp;"/"&amp;$E$52&amp;"/"&amp;AM55),"日","月","火","水","木","金","土"))</f>
        <v/>
      </c>
      <c r="AN56" s="5" t="str">
        <f>IF(AN55="","",CHOOSE(WEEKDAY($AY$2&amp;"/"&amp;$E$52&amp;"/"&amp;AN55),"日","月","火","水","木","金","土"))</f>
        <v/>
      </c>
      <c r="AO56" s="24">
        <f>+AS58</f>
        <v>0</v>
      </c>
      <c r="AP56" s="25" t="s">
        <v>30</v>
      </c>
      <c r="AQ56" s="29">
        <f>+AS57</f>
        <v>0</v>
      </c>
      <c r="AR56" s="25" t="s">
        <v>31</v>
      </c>
      <c r="AS56" s="59" t="str">
        <f>IF(AS57=0,"",ROUND((AS58/AS57),3))</f>
        <v/>
      </c>
      <c r="AT56" s="60"/>
      <c r="AU56" s="14"/>
    </row>
    <row r="57" spans="1:47" ht="18.75" x14ac:dyDescent="0.15">
      <c r="A57" s="14"/>
      <c r="B57" s="53"/>
      <c r="C57" s="54"/>
      <c r="D57" s="54"/>
      <c r="E57" s="54"/>
      <c r="F57" s="55"/>
      <c r="G57" s="56" t="s">
        <v>4</v>
      </c>
      <c r="H57" s="57"/>
      <c r="I57" s="58"/>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64" t="s">
        <v>9</v>
      </c>
      <c r="AP57" s="65"/>
      <c r="AQ57" s="65"/>
      <c r="AR57" s="65"/>
      <c r="AS57" s="66">
        <f>COUNTIF(J57:AN57,$BA$17)+COUNTIF(J57:AN57,$BA$18)+COUNTIF(J57:AN57,$BA$20)</f>
        <v>0</v>
      </c>
      <c r="AT57" s="67"/>
      <c r="AU57" s="14"/>
    </row>
    <row r="58" spans="1:47" ht="18.75" x14ac:dyDescent="0.15">
      <c r="A58" s="14"/>
      <c r="B58" s="17"/>
      <c r="C58" s="18"/>
      <c r="D58" s="18"/>
      <c r="E58" s="18"/>
      <c r="F58" s="18"/>
      <c r="G58" s="56" t="s">
        <v>50</v>
      </c>
      <c r="H58" s="57"/>
      <c r="I58" s="58"/>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68" t="s">
        <v>60</v>
      </c>
      <c r="AP58" s="69"/>
      <c r="AQ58" s="69"/>
      <c r="AR58" s="69"/>
      <c r="AS58" s="70">
        <f>COUNTIFS(J58:AN58,"閉",J57:AN57,"着")+COUNTIFS(J58:AN58,"閉",J57:AN57,"期")+COUNTIFS(J58:AN58,"閉",J57:AN57,"完")</f>
        <v>0</v>
      </c>
      <c r="AT58" s="71"/>
      <c r="AU58" s="14"/>
    </row>
    <row r="59" spans="1:47" ht="18.75" x14ac:dyDescent="0.15">
      <c r="A59" s="14"/>
      <c r="B59" s="19"/>
      <c r="C59" s="20"/>
      <c r="D59" s="20"/>
      <c r="E59" s="20"/>
      <c r="F59" s="20"/>
      <c r="G59" s="56" t="s">
        <v>5</v>
      </c>
      <c r="H59" s="57"/>
      <c r="I59" s="58"/>
      <c r="J59" s="5">
        <v>1</v>
      </c>
      <c r="K59" s="5">
        <v>2</v>
      </c>
      <c r="L59" s="5">
        <v>3</v>
      </c>
      <c r="M59" s="5">
        <v>4</v>
      </c>
      <c r="N59" s="5">
        <v>5</v>
      </c>
      <c r="O59" s="5">
        <v>6</v>
      </c>
      <c r="P59" s="5">
        <v>7</v>
      </c>
      <c r="Q59" s="5">
        <v>8</v>
      </c>
      <c r="R59" s="5">
        <v>9</v>
      </c>
      <c r="S59" s="5">
        <v>10</v>
      </c>
      <c r="T59" s="5">
        <v>11</v>
      </c>
      <c r="U59" s="5">
        <v>12</v>
      </c>
      <c r="V59" s="5">
        <v>13</v>
      </c>
      <c r="W59" s="5">
        <v>14</v>
      </c>
      <c r="X59" s="5">
        <v>15</v>
      </c>
      <c r="Y59" s="5">
        <v>16</v>
      </c>
      <c r="Z59" s="5">
        <v>17</v>
      </c>
      <c r="AA59" s="5">
        <v>18</v>
      </c>
      <c r="AB59" s="5">
        <v>19</v>
      </c>
      <c r="AC59" s="5">
        <v>20</v>
      </c>
      <c r="AD59" s="5">
        <v>21</v>
      </c>
      <c r="AE59" s="5">
        <v>22</v>
      </c>
      <c r="AF59" s="5">
        <v>23</v>
      </c>
      <c r="AG59" s="5">
        <v>24</v>
      </c>
      <c r="AH59" s="5">
        <v>25</v>
      </c>
      <c r="AI59" s="5">
        <v>26</v>
      </c>
      <c r="AJ59" s="5">
        <v>27</v>
      </c>
      <c r="AK59" s="5">
        <v>28</v>
      </c>
      <c r="AL59" s="5">
        <f>IF(E60&gt;2,29,IF(E60=1,29,IF(AND(E60=2,AW55=2024),29,IF(AND(E60=2,AW55=2028),29,IF(AND(E60=2,AW55=2032),29,"")))))</f>
        <v>29</v>
      </c>
      <c r="AM59" s="5">
        <f>IF(E60=2,"",30)</f>
        <v>30</v>
      </c>
      <c r="AN59" s="5">
        <f>IF(E60=1,31,IF(E60=3,31,IF(E60=5,31,IF(E60=7,31,IF(E60=8,31,IF(E60=10,31,IF(E60=12,31,"")))))))</f>
        <v>31</v>
      </c>
      <c r="AO59" s="72" t="s">
        <v>61</v>
      </c>
      <c r="AP59" s="73"/>
      <c r="AQ59" s="73"/>
      <c r="AR59" s="73"/>
      <c r="AS59" s="73"/>
      <c r="AT59" s="74"/>
      <c r="AU59" s="14"/>
    </row>
    <row r="60" spans="1:47" ht="18.75" x14ac:dyDescent="0.15">
      <c r="A60" s="14"/>
      <c r="B60" s="53" t="s">
        <v>14</v>
      </c>
      <c r="C60" s="54">
        <f>IF(E56=12,C56+1,C56)</f>
        <v>7</v>
      </c>
      <c r="D60" s="54" t="s">
        <v>7</v>
      </c>
      <c r="E60" s="54">
        <f>IF(E56=12,1,E56+1)</f>
        <v>3</v>
      </c>
      <c r="F60" s="55" t="s">
        <v>13</v>
      </c>
      <c r="G60" s="56" t="s">
        <v>1</v>
      </c>
      <c r="H60" s="57"/>
      <c r="I60" s="58"/>
      <c r="J60" s="5" t="str">
        <f>CHOOSE(WEEKDAY($AY$2&amp;"/"&amp;$E$60&amp;"/"&amp;J59),"日","月","火","水","木","金","土")</f>
        <v>金</v>
      </c>
      <c r="K60" s="5" t="str">
        <f t="shared" ref="K60:AK60" si="11">CHOOSE(WEEKDAY($AY$2&amp;"/"&amp;$E$60&amp;"/"&amp;K59),"日","月","火","水","木","金","土")</f>
        <v>土</v>
      </c>
      <c r="L60" s="5" t="str">
        <f t="shared" si="11"/>
        <v>日</v>
      </c>
      <c r="M60" s="5" t="str">
        <f t="shared" si="11"/>
        <v>月</v>
      </c>
      <c r="N60" s="5" t="str">
        <f t="shared" si="11"/>
        <v>火</v>
      </c>
      <c r="O60" s="5" t="str">
        <f t="shared" si="11"/>
        <v>水</v>
      </c>
      <c r="P60" s="5" t="str">
        <f t="shared" si="11"/>
        <v>木</v>
      </c>
      <c r="Q60" s="5" t="str">
        <f t="shared" si="11"/>
        <v>金</v>
      </c>
      <c r="R60" s="5" t="str">
        <f t="shared" si="11"/>
        <v>土</v>
      </c>
      <c r="S60" s="5" t="str">
        <f t="shared" si="11"/>
        <v>日</v>
      </c>
      <c r="T60" s="5" t="str">
        <f t="shared" si="11"/>
        <v>月</v>
      </c>
      <c r="U60" s="5" t="str">
        <f t="shared" si="11"/>
        <v>火</v>
      </c>
      <c r="V60" s="5" t="str">
        <f t="shared" si="11"/>
        <v>水</v>
      </c>
      <c r="W60" s="5" t="str">
        <f t="shared" si="11"/>
        <v>木</v>
      </c>
      <c r="X60" s="5" t="str">
        <f t="shared" si="11"/>
        <v>金</v>
      </c>
      <c r="Y60" s="5" t="str">
        <f t="shared" si="11"/>
        <v>土</v>
      </c>
      <c r="Z60" s="5" t="str">
        <f t="shared" si="11"/>
        <v>日</v>
      </c>
      <c r="AA60" s="5" t="str">
        <f t="shared" si="11"/>
        <v>月</v>
      </c>
      <c r="AB60" s="5" t="str">
        <f t="shared" si="11"/>
        <v>火</v>
      </c>
      <c r="AC60" s="5" t="str">
        <f t="shared" si="11"/>
        <v>水</v>
      </c>
      <c r="AD60" s="5" t="str">
        <f t="shared" si="11"/>
        <v>木</v>
      </c>
      <c r="AE60" s="5" t="str">
        <f t="shared" si="11"/>
        <v>金</v>
      </c>
      <c r="AF60" s="5" t="str">
        <f t="shared" si="11"/>
        <v>土</v>
      </c>
      <c r="AG60" s="5" t="str">
        <f t="shared" si="11"/>
        <v>日</v>
      </c>
      <c r="AH60" s="5" t="str">
        <f t="shared" si="11"/>
        <v>月</v>
      </c>
      <c r="AI60" s="5" t="str">
        <f t="shared" si="11"/>
        <v>火</v>
      </c>
      <c r="AJ60" s="5" t="str">
        <f t="shared" si="11"/>
        <v>水</v>
      </c>
      <c r="AK60" s="5" t="str">
        <f t="shared" si="11"/>
        <v>木</v>
      </c>
      <c r="AL60" s="5" t="str">
        <f>IF(AL59="","",CHOOSE(WEEKDAY($AY$2&amp;"/"&amp;$E$60&amp;"/"&amp;AL59),"日","月","火","水","木","金","土"))</f>
        <v>金</v>
      </c>
      <c r="AM60" s="5" t="str">
        <f>IF(AM59="","",CHOOSE(WEEKDAY($AY$2&amp;"/"&amp;$E$60&amp;"/"&amp;AM59),"日","月","火","水","木","金","土"))</f>
        <v>土</v>
      </c>
      <c r="AN60" s="5" t="str">
        <f>IF(AN59="","",CHOOSE(WEEKDAY($AY$2&amp;"/"&amp;$E$60&amp;"/"&amp;AN59),"日","月","火","水","木","金","土"))</f>
        <v>日</v>
      </c>
      <c r="AO60" s="24">
        <f>+AS62</f>
        <v>0</v>
      </c>
      <c r="AP60" s="25" t="s">
        <v>30</v>
      </c>
      <c r="AQ60" s="29">
        <f>+AS61</f>
        <v>0</v>
      </c>
      <c r="AR60" s="25" t="s">
        <v>31</v>
      </c>
      <c r="AS60" s="59" t="str">
        <f>IF(AS61=0,"",ROUND((AS62/AS61),3))</f>
        <v/>
      </c>
      <c r="AT60" s="60"/>
      <c r="AU60" s="14"/>
    </row>
    <row r="61" spans="1:47" ht="18.75" x14ac:dyDescent="0.15">
      <c r="A61" s="14"/>
      <c r="B61" s="53"/>
      <c r="C61" s="54"/>
      <c r="D61" s="54"/>
      <c r="E61" s="54"/>
      <c r="F61" s="55"/>
      <c r="G61" s="56" t="s">
        <v>4</v>
      </c>
      <c r="H61" s="57"/>
      <c r="I61" s="58"/>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64" t="s">
        <v>9</v>
      </c>
      <c r="AP61" s="65"/>
      <c r="AQ61" s="65"/>
      <c r="AR61" s="65"/>
      <c r="AS61" s="66">
        <f>COUNTIF(J61:AN61,$BA$17)+COUNTIF(J61:AN61,$BA$18)+COUNTIF(J61:AN61,$BA$20)</f>
        <v>0</v>
      </c>
      <c r="AT61" s="67"/>
      <c r="AU61" s="14"/>
    </row>
    <row r="62" spans="1:47" ht="19.5" thickBot="1" x14ac:dyDescent="0.2">
      <c r="A62" s="14"/>
      <c r="B62" s="21"/>
      <c r="C62" s="22"/>
      <c r="D62" s="22"/>
      <c r="E62" s="22"/>
      <c r="F62" s="22"/>
      <c r="G62" s="75" t="s">
        <v>50</v>
      </c>
      <c r="H62" s="76"/>
      <c r="I62" s="77"/>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78" t="s">
        <v>60</v>
      </c>
      <c r="AP62" s="79"/>
      <c r="AQ62" s="79"/>
      <c r="AR62" s="79"/>
      <c r="AS62" s="80">
        <f>COUNTIFS(J62:AN62,"閉",J61:AN61,"着")+COUNTIFS(J62:AN62,"閉",J61:AN61,"期")+COUNTIFS(J62:AN62,"閉",J61:AN61,"完")</f>
        <v>0</v>
      </c>
      <c r="AT62" s="81"/>
      <c r="AU62" s="14"/>
    </row>
    <row r="63" spans="1:47" ht="3.6" customHeight="1"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row>
  </sheetData>
  <mergeCells count="196">
    <mergeCell ref="B56:B57"/>
    <mergeCell ref="C56:C57"/>
    <mergeCell ref="D56:D57"/>
    <mergeCell ref="E56:E57"/>
    <mergeCell ref="F56:F57"/>
    <mergeCell ref="G56:I56"/>
    <mergeCell ref="AO61:AR61"/>
    <mergeCell ref="AS61:AT61"/>
    <mergeCell ref="G62:I62"/>
    <mergeCell ref="AO62:AR62"/>
    <mergeCell ref="AS62:AT62"/>
    <mergeCell ref="G59:I59"/>
    <mergeCell ref="AO59:AT59"/>
    <mergeCell ref="B60:B61"/>
    <mergeCell ref="C60:C61"/>
    <mergeCell ref="D60:D61"/>
    <mergeCell ref="E60:E61"/>
    <mergeCell ref="F60:F61"/>
    <mergeCell ref="G60:I60"/>
    <mergeCell ref="AS60:AT60"/>
    <mergeCell ref="G61:I61"/>
    <mergeCell ref="G55:I55"/>
    <mergeCell ref="AO55:AT55"/>
    <mergeCell ref="G51:I51"/>
    <mergeCell ref="AO51:AT51"/>
    <mergeCell ref="AS56:AT56"/>
    <mergeCell ref="G57:I57"/>
    <mergeCell ref="AO57:AR57"/>
    <mergeCell ref="AS57:AT57"/>
    <mergeCell ref="G58:I58"/>
    <mergeCell ref="AO58:AR58"/>
    <mergeCell ref="AS58:AT58"/>
    <mergeCell ref="D48:D49"/>
    <mergeCell ref="E48:E49"/>
    <mergeCell ref="F48:F49"/>
    <mergeCell ref="G48:I48"/>
    <mergeCell ref="AO53:AR53"/>
    <mergeCell ref="AS53:AT53"/>
    <mergeCell ref="G54:I54"/>
    <mergeCell ref="AO54:AR54"/>
    <mergeCell ref="AS54:AT54"/>
    <mergeCell ref="G46:I46"/>
    <mergeCell ref="AO46:AR46"/>
    <mergeCell ref="AS46:AT46"/>
    <mergeCell ref="G47:I47"/>
    <mergeCell ref="AO47:AT47"/>
    <mergeCell ref="G43:I43"/>
    <mergeCell ref="AO43:AT43"/>
    <mergeCell ref="B52:B53"/>
    <mergeCell ref="C52:C53"/>
    <mergeCell ref="D52:D53"/>
    <mergeCell ref="E52:E53"/>
    <mergeCell ref="F52:F53"/>
    <mergeCell ref="G52:I52"/>
    <mergeCell ref="AS52:AT52"/>
    <mergeCell ref="G53:I53"/>
    <mergeCell ref="AS48:AT48"/>
    <mergeCell ref="G49:I49"/>
    <mergeCell ref="AO49:AR49"/>
    <mergeCell ref="AS49:AT49"/>
    <mergeCell ref="G50:I50"/>
    <mergeCell ref="AO50:AR50"/>
    <mergeCell ref="AS50:AT50"/>
    <mergeCell ref="B48:B49"/>
    <mergeCell ref="C48:C49"/>
    <mergeCell ref="B44:B45"/>
    <mergeCell ref="C44:C45"/>
    <mergeCell ref="D44:D45"/>
    <mergeCell ref="E44:E45"/>
    <mergeCell ref="F44:F45"/>
    <mergeCell ref="G44:I44"/>
    <mergeCell ref="AS44:AT44"/>
    <mergeCell ref="G45:I45"/>
    <mergeCell ref="AS40:AT40"/>
    <mergeCell ref="G41:I41"/>
    <mergeCell ref="AO41:AR41"/>
    <mergeCell ref="AS41:AT41"/>
    <mergeCell ref="G42:I42"/>
    <mergeCell ref="AO42:AR42"/>
    <mergeCell ref="AS42:AT42"/>
    <mergeCell ref="B40:B41"/>
    <mergeCell ref="C40:C41"/>
    <mergeCell ref="D40:D41"/>
    <mergeCell ref="E40:E41"/>
    <mergeCell ref="F40:F41"/>
    <mergeCell ref="G40:I40"/>
    <mergeCell ref="AO45:AR45"/>
    <mergeCell ref="AS45:AT45"/>
    <mergeCell ref="G31:I31"/>
    <mergeCell ref="AO36:AR36"/>
    <mergeCell ref="AS36:AT36"/>
    <mergeCell ref="G37:I37"/>
    <mergeCell ref="AO37:AR37"/>
    <mergeCell ref="AS37:AT37"/>
    <mergeCell ref="G39:I39"/>
    <mergeCell ref="AO39:AT39"/>
    <mergeCell ref="G34:I34"/>
    <mergeCell ref="AO34:AT34"/>
    <mergeCell ref="G30:I30"/>
    <mergeCell ref="AO30:AT30"/>
    <mergeCell ref="G26:I26"/>
    <mergeCell ref="AO26:AT26"/>
    <mergeCell ref="B35:B36"/>
    <mergeCell ref="C35:C36"/>
    <mergeCell ref="D35:D36"/>
    <mergeCell ref="E35:E36"/>
    <mergeCell ref="F35:F36"/>
    <mergeCell ref="G35:I35"/>
    <mergeCell ref="AS35:AT35"/>
    <mergeCell ref="G36:I36"/>
    <mergeCell ref="AS31:AT31"/>
    <mergeCell ref="G32:I32"/>
    <mergeCell ref="AO32:AR32"/>
    <mergeCell ref="AS32:AT32"/>
    <mergeCell ref="G33:I33"/>
    <mergeCell ref="AO33:AR33"/>
    <mergeCell ref="AS33:AT33"/>
    <mergeCell ref="B31:B32"/>
    <mergeCell ref="C31:C32"/>
    <mergeCell ref="D31:D32"/>
    <mergeCell ref="E31:E32"/>
    <mergeCell ref="F31:F32"/>
    <mergeCell ref="D23:D24"/>
    <mergeCell ref="E23:E24"/>
    <mergeCell ref="F23:F24"/>
    <mergeCell ref="G23:I23"/>
    <mergeCell ref="AO28:AR28"/>
    <mergeCell ref="AS28:AT28"/>
    <mergeCell ref="G29:I29"/>
    <mergeCell ref="AO29:AR29"/>
    <mergeCell ref="AS29:AT29"/>
    <mergeCell ref="G21:I21"/>
    <mergeCell ref="AO21:AR21"/>
    <mergeCell ref="AS21:AT21"/>
    <mergeCell ref="G22:I22"/>
    <mergeCell ref="AO22:AT22"/>
    <mergeCell ref="G18:I18"/>
    <mergeCell ref="AO18:AT18"/>
    <mergeCell ref="B27:B28"/>
    <mergeCell ref="C27:C28"/>
    <mergeCell ref="D27:D28"/>
    <mergeCell ref="E27:E28"/>
    <mergeCell ref="F27:F28"/>
    <mergeCell ref="G27:I27"/>
    <mergeCell ref="AS27:AT27"/>
    <mergeCell ref="G28:I28"/>
    <mergeCell ref="AS23:AT23"/>
    <mergeCell ref="G24:I24"/>
    <mergeCell ref="AO24:AR24"/>
    <mergeCell ref="AS24:AT24"/>
    <mergeCell ref="G25:I25"/>
    <mergeCell ref="AO25:AR25"/>
    <mergeCell ref="AS25:AT25"/>
    <mergeCell ref="B23:B24"/>
    <mergeCell ref="C23:C24"/>
    <mergeCell ref="B19:B20"/>
    <mergeCell ref="C19:C20"/>
    <mergeCell ref="D19:D20"/>
    <mergeCell ref="E19:E20"/>
    <mergeCell ref="F19:F20"/>
    <mergeCell ref="G19:I19"/>
    <mergeCell ref="AS19:AT19"/>
    <mergeCell ref="G20:I20"/>
    <mergeCell ref="AS15:AT15"/>
    <mergeCell ref="G16:I16"/>
    <mergeCell ref="AO16:AR16"/>
    <mergeCell ref="AS16:AT16"/>
    <mergeCell ref="G17:I17"/>
    <mergeCell ref="AO17:AR17"/>
    <mergeCell ref="AS17:AT17"/>
    <mergeCell ref="AO20:AR20"/>
    <mergeCell ref="AS20:AT20"/>
    <mergeCell ref="G14:I14"/>
    <mergeCell ref="AO14:AT14"/>
    <mergeCell ref="AZ14:BA14"/>
    <mergeCell ref="BC14:BD14"/>
    <mergeCell ref="B15:B16"/>
    <mergeCell ref="C15:C16"/>
    <mergeCell ref="D15:D16"/>
    <mergeCell ref="E15:E16"/>
    <mergeCell ref="F15:F16"/>
    <mergeCell ref="G15:I15"/>
    <mergeCell ref="C10:F10"/>
    <mergeCell ref="C11:F11"/>
    <mergeCell ref="J11:K11"/>
    <mergeCell ref="L11:M11"/>
    <mergeCell ref="N11:P11"/>
    <mergeCell ref="C12:F12"/>
    <mergeCell ref="J1:AE1"/>
    <mergeCell ref="C3:F3"/>
    <mergeCell ref="H3:AA3"/>
    <mergeCell ref="C7:F7"/>
    <mergeCell ref="R7:T7"/>
    <mergeCell ref="C9:F9"/>
    <mergeCell ref="C5:F5"/>
    <mergeCell ref="H5:AA5"/>
  </mergeCells>
  <phoneticPr fontId="1"/>
  <conditionalFormatting sqref="L15">
    <cfRule type="expression" dxfId="2312" priority="1275">
      <formula>E15=11</formula>
    </cfRule>
    <cfRule type="expression" dxfId="2311" priority="1459">
      <formula>E15=5</formula>
    </cfRule>
    <cfRule type="expression" dxfId="2310" priority="1659">
      <formula>L15="土"</formula>
    </cfRule>
    <cfRule type="expression" dxfId="2309" priority="1660">
      <formula>L15="日"</formula>
    </cfRule>
  </conditionalFormatting>
  <conditionalFormatting sqref="J15">
    <cfRule type="expression" dxfId="2308" priority="1640">
      <formula>AND(E15=1,J14=1)</formula>
    </cfRule>
    <cfRule type="expression" dxfId="2307" priority="1657">
      <formula>J15="日"</formula>
    </cfRule>
    <cfRule type="expression" dxfId="2306" priority="1658">
      <formula>J15="土"</formula>
    </cfRule>
  </conditionalFormatting>
  <conditionalFormatting sqref="K15">
    <cfRule type="expression" dxfId="2305" priority="1655">
      <formula>$K$15="日"</formula>
    </cfRule>
    <cfRule type="expression" dxfId="2304" priority="1656">
      <formula>$K$15="土"</formula>
    </cfRule>
  </conditionalFormatting>
  <conditionalFormatting sqref="M15:AN15">
    <cfRule type="expression" dxfId="2303" priority="1653">
      <formula>M15="土"</formula>
    </cfRule>
    <cfRule type="expression" dxfId="2302" priority="1654">
      <formula>M15="日"</formula>
    </cfRule>
  </conditionalFormatting>
  <conditionalFormatting sqref="J19">
    <cfRule type="expression" dxfId="2301" priority="1560">
      <formula>E19=1</formula>
    </cfRule>
    <cfRule type="expression" dxfId="2300" priority="1651">
      <formula>J19="日"</formula>
    </cfRule>
    <cfRule type="expression" dxfId="2299" priority="1652">
      <formula>J19="土"</formula>
    </cfRule>
  </conditionalFormatting>
  <conditionalFormatting sqref="K19 AM19:AN19 O19:Q19 AG19:AK19">
    <cfRule type="expression" dxfId="2298" priority="1649">
      <formula>K19="日"</formula>
    </cfRule>
    <cfRule type="expression" dxfId="2297" priority="1650">
      <formula>K19="土"</formula>
    </cfRule>
  </conditionalFormatting>
  <conditionalFormatting sqref="K23 AM23:AN23 O23:Q23 AG23:AK23">
    <cfRule type="expression" dxfId="2296" priority="1647">
      <formula>K23="日"</formula>
    </cfRule>
    <cfRule type="expression" dxfId="2295" priority="1648">
      <formula>K23="土"</formula>
    </cfRule>
  </conditionalFormatting>
  <conditionalFormatting sqref="K27 AM27:AN27 O27:Q27 AG27:AK27">
    <cfRule type="expression" dxfId="2294" priority="1645">
      <formula>K27="日"</formula>
    </cfRule>
    <cfRule type="expression" dxfId="2293" priority="1646">
      <formula>K27="土"</formula>
    </cfRule>
  </conditionalFormatting>
  <conditionalFormatting sqref="K31 O31:Q31 AG31:AK31">
    <cfRule type="expression" dxfId="2292" priority="1643">
      <formula>K31="日"</formula>
    </cfRule>
    <cfRule type="expression" dxfId="2291" priority="1644">
      <formula>K31="土"</formula>
    </cfRule>
  </conditionalFormatting>
  <conditionalFormatting sqref="AM31:AN31">
    <cfRule type="expression" dxfId="2290" priority="1641">
      <formula>AM31="日"</formula>
    </cfRule>
    <cfRule type="expression" dxfId="2289" priority="1642">
      <formula>AM31="土"</formula>
    </cfRule>
  </conditionalFormatting>
  <conditionalFormatting sqref="K44 AM44:AN44 O44:Q44 AG44:AK44">
    <cfRule type="expression" dxfId="2288" priority="1634">
      <formula>K44="日"</formula>
    </cfRule>
    <cfRule type="expression" dxfId="2287" priority="1635">
      <formula>K44="土"</formula>
    </cfRule>
  </conditionalFormatting>
  <conditionalFormatting sqref="K40 AM40:AN40 O40:Q40 AG40:AK40">
    <cfRule type="expression" dxfId="2286" priority="1638">
      <formula>K40="日"</formula>
    </cfRule>
    <cfRule type="expression" dxfId="2285" priority="1639">
      <formula>K40="土"</formula>
    </cfRule>
  </conditionalFormatting>
  <conditionalFormatting sqref="K48 AM48:AN48 O48:Q48 AG48:AK48">
    <cfRule type="expression" dxfId="2284" priority="1632">
      <formula>K48="日"</formula>
    </cfRule>
    <cfRule type="expression" dxfId="2283" priority="1633">
      <formula>K48="土"</formula>
    </cfRule>
  </conditionalFormatting>
  <conditionalFormatting sqref="K35 AM35:AN35 O35:Q35 AG35:AK35">
    <cfRule type="expression" dxfId="2282" priority="1636">
      <formula>K35="日"</formula>
    </cfRule>
    <cfRule type="expression" dxfId="2281" priority="1637">
      <formula>K35="土"</formula>
    </cfRule>
  </conditionalFormatting>
  <conditionalFormatting sqref="K52 AM52:AN52 O52:Q52 AG52:AK52">
    <cfRule type="expression" dxfId="2280" priority="1630">
      <formula>K52="日"</formula>
    </cfRule>
    <cfRule type="expression" dxfId="2279" priority="1631">
      <formula>K52="土"</formula>
    </cfRule>
  </conditionalFormatting>
  <conditionalFormatting sqref="AM56:AN56">
    <cfRule type="expression" dxfId="2278" priority="1626">
      <formula>AM56="日"</formula>
    </cfRule>
    <cfRule type="expression" dxfId="2277" priority="1627">
      <formula>AM56="土"</formula>
    </cfRule>
  </conditionalFormatting>
  <conditionalFormatting sqref="K56 O56:Q56 AG56:AK56">
    <cfRule type="expression" dxfId="2276" priority="1628">
      <formula>K56="日"</formula>
    </cfRule>
    <cfRule type="expression" dxfId="2275" priority="1629">
      <formula>K56="土"</formula>
    </cfRule>
  </conditionalFormatting>
  <conditionalFormatting sqref="AM60:AN60">
    <cfRule type="expression" dxfId="2274" priority="1622">
      <formula>AM60="日"</formula>
    </cfRule>
    <cfRule type="expression" dxfId="2273" priority="1623">
      <formula>AM60="土"</formula>
    </cfRule>
  </conditionalFormatting>
  <conditionalFormatting sqref="K60 O60:Q60 AG60:AK60">
    <cfRule type="expression" dxfId="2272" priority="1624">
      <formula>K60="日"</formula>
    </cfRule>
    <cfRule type="expression" dxfId="2271" priority="1625">
      <formula>K60="土"</formula>
    </cfRule>
  </conditionalFormatting>
  <conditionalFormatting sqref="J14">
    <cfRule type="expression" dxfId="2270" priority="1595">
      <formula>E15=1</formula>
    </cfRule>
    <cfRule type="expression" dxfId="2269" priority="1620">
      <formula>J15=$AY$19</formula>
    </cfRule>
    <cfRule type="expression" dxfId="2268" priority="1621">
      <formula>J15=$AY$20</formula>
    </cfRule>
  </conditionalFormatting>
  <conditionalFormatting sqref="K14:AN14 AM18:AN18 O18:Q18 AG18:AK18 AM22:AN22 O22:Q22 AG22:AK22 AM26:AN26 O26:Q26 AG26:AK26 AM30:AN30 O30:Q30 AG30:AK30 AM34:AN34 O34:Q34 AG34:AK34 AM39:AN39 O39:Q39 AG39:AK39 AM43:AN43 O43:Q43 AG43:AK43 AM47:AN47 O47:Q47 AG47:AK47 AM51:AN51 O51:Q51 AG51:AK51 AM55:AN55 O55:Q55 AG55:AK55 AM59:AN59 O59:Q59 AG59:AK59">
    <cfRule type="expression" dxfId="2267" priority="1618">
      <formula>K15=$AY$19</formula>
    </cfRule>
    <cfRule type="expression" dxfId="2266" priority="1619">
      <formula>K15=$AY$20</formula>
    </cfRule>
  </conditionalFormatting>
  <conditionalFormatting sqref="K18">
    <cfRule type="expression" dxfId="2265" priority="1616">
      <formula>K19=$AY$19</formula>
    </cfRule>
    <cfRule type="expression" dxfId="2264" priority="1617">
      <formula>K19=$AY$20</formula>
    </cfRule>
  </conditionalFormatting>
  <conditionalFormatting sqref="K22">
    <cfRule type="expression" dxfId="2263" priority="1614">
      <formula>K23=$AY$19</formula>
    </cfRule>
    <cfRule type="expression" dxfId="2262" priority="1615">
      <formula>K23=$AY$20</formula>
    </cfRule>
  </conditionalFormatting>
  <conditionalFormatting sqref="K26">
    <cfRule type="expression" dxfId="2261" priority="1612">
      <formula>K27=$AY$19</formula>
    </cfRule>
    <cfRule type="expression" dxfId="2260" priority="1613">
      <formula>K27=$AY$20</formula>
    </cfRule>
  </conditionalFormatting>
  <conditionalFormatting sqref="K30">
    <cfRule type="expression" dxfId="2259" priority="1610">
      <formula>K31=$AY$19</formula>
    </cfRule>
    <cfRule type="expression" dxfId="2258" priority="1611">
      <formula>K31=$AY$20</formula>
    </cfRule>
  </conditionalFormatting>
  <conditionalFormatting sqref="K34">
    <cfRule type="expression" dxfId="2257" priority="1608">
      <formula>K35=$AY$19</formula>
    </cfRule>
    <cfRule type="expression" dxfId="2256" priority="1609">
      <formula>K35=$AY$20</formula>
    </cfRule>
  </conditionalFormatting>
  <conditionalFormatting sqref="K39">
    <cfRule type="expression" dxfId="2255" priority="1606">
      <formula>K40=$AY$19</formula>
    </cfRule>
    <cfRule type="expression" dxfId="2254" priority="1607">
      <formula>K40=$AY$20</formula>
    </cfRule>
  </conditionalFormatting>
  <conditionalFormatting sqref="K43">
    <cfRule type="expression" dxfId="2253" priority="1604">
      <formula>K44=$AY$19</formula>
    </cfRule>
    <cfRule type="expression" dxfId="2252" priority="1605">
      <formula>K44=$AY$20</formula>
    </cfRule>
  </conditionalFormatting>
  <conditionalFormatting sqref="K47">
    <cfRule type="expression" dxfId="2251" priority="1602">
      <formula>K48=$AY$19</formula>
    </cfRule>
    <cfRule type="expression" dxfId="2250" priority="1603">
      <formula>K48=$AY$20</formula>
    </cfRule>
  </conditionalFormatting>
  <conditionalFormatting sqref="K51">
    <cfRule type="expression" dxfId="2249" priority="1600">
      <formula>K52=$AY$19</formula>
    </cfRule>
    <cfRule type="expression" dxfId="2248" priority="1601">
      <formula>K52=$AY$20</formula>
    </cfRule>
  </conditionalFormatting>
  <conditionalFormatting sqref="K55">
    <cfRule type="expression" dxfId="2247" priority="1598">
      <formula>K56=$AY$19</formula>
    </cfRule>
    <cfRule type="expression" dxfId="2246" priority="1599">
      <formula>K56=$AY$20</formula>
    </cfRule>
  </conditionalFormatting>
  <conditionalFormatting sqref="K59">
    <cfRule type="expression" dxfId="2245" priority="1596">
      <formula>K60=$AY$19</formula>
    </cfRule>
    <cfRule type="expression" dxfId="2244" priority="1597">
      <formula>K60=$AY$20</formula>
    </cfRule>
  </conditionalFormatting>
  <conditionalFormatting sqref="J18">
    <cfRule type="expression" dxfId="2243" priority="1592">
      <formula>E19=1</formula>
    </cfRule>
    <cfRule type="expression" dxfId="2242" priority="1593">
      <formula>J19=$AY$19</formula>
    </cfRule>
    <cfRule type="expression" dxfId="2241" priority="1594">
      <formula>J19=$AY$20</formula>
    </cfRule>
  </conditionalFormatting>
  <conditionalFormatting sqref="J22">
    <cfRule type="expression" dxfId="2240" priority="1589">
      <formula>E23=1</formula>
    </cfRule>
    <cfRule type="expression" dxfId="2239" priority="1590">
      <formula>J23=$AY$19</formula>
    </cfRule>
    <cfRule type="expression" dxfId="2238" priority="1591">
      <formula>J23=$AY$20</formula>
    </cfRule>
  </conditionalFormatting>
  <conditionalFormatting sqref="J26">
    <cfRule type="expression" dxfId="2237" priority="1586">
      <formula>E27=1</formula>
    </cfRule>
    <cfRule type="expression" dxfId="2236" priority="1587">
      <formula>J27=$AY$19</formula>
    </cfRule>
    <cfRule type="expression" dxfId="2235" priority="1588">
      <formula>J27=$AY$20</formula>
    </cfRule>
  </conditionalFormatting>
  <conditionalFormatting sqref="J30">
    <cfRule type="expression" dxfId="2234" priority="1583">
      <formula>E31=1</formula>
    </cfRule>
    <cfRule type="expression" dxfId="2233" priority="1584">
      <formula>J31=$AY$19</formula>
    </cfRule>
    <cfRule type="expression" dxfId="2232" priority="1585">
      <formula>J31=$AY$20</formula>
    </cfRule>
  </conditionalFormatting>
  <conditionalFormatting sqref="J34">
    <cfRule type="expression" dxfId="2231" priority="1580">
      <formula>E35=1</formula>
    </cfRule>
    <cfRule type="expression" dxfId="2230" priority="1581">
      <formula>J35=$AY$19</formula>
    </cfRule>
    <cfRule type="expression" dxfId="2229" priority="1582">
      <formula>J35=$AY$20</formula>
    </cfRule>
  </conditionalFormatting>
  <conditionalFormatting sqref="J39">
    <cfRule type="expression" dxfId="2228" priority="1577">
      <formula>E40=1</formula>
    </cfRule>
    <cfRule type="expression" dxfId="2227" priority="1578">
      <formula>J40=$AY$19</formula>
    </cfRule>
    <cfRule type="expression" dxfId="2226" priority="1579">
      <formula>J40=$AY$20</formula>
    </cfRule>
  </conditionalFormatting>
  <conditionalFormatting sqref="J43">
    <cfRule type="expression" dxfId="2225" priority="1574">
      <formula>E44=1</formula>
    </cfRule>
    <cfRule type="expression" dxfId="2224" priority="1575">
      <formula>J44=$AY$19</formula>
    </cfRule>
    <cfRule type="expression" dxfId="2223" priority="1576">
      <formula>J44=$AY$20</formula>
    </cfRule>
  </conditionalFormatting>
  <conditionalFormatting sqref="J47">
    <cfRule type="expression" dxfId="2222" priority="1571">
      <formula>E48=1</formula>
    </cfRule>
    <cfRule type="expression" dxfId="2221" priority="1572">
      <formula>J48=$AY$19</formula>
    </cfRule>
    <cfRule type="expression" dxfId="2220" priority="1573">
      <formula>J48=$AY$20</formula>
    </cfRule>
  </conditionalFormatting>
  <conditionalFormatting sqref="J51">
    <cfRule type="expression" dxfId="2219" priority="1568">
      <formula>E52=1</formula>
    </cfRule>
    <cfRule type="expression" dxfId="2218" priority="1569">
      <formula>J52=$AY$19</formula>
    </cfRule>
    <cfRule type="expression" dxfId="2217" priority="1570">
      <formula>J52=$AY$20</formula>
    </cfRule>
  </conditionalFormatting>
  <conditionalFormatting sqref="J55">
    <cfRule type="expression" dxfId="2216" priority="1565">
      <formula>E56=1</formula>
    </cfRule>
    <cfRule type="expression" dxfId="2215" priority="1566">
      <formula>J56=$AY$19</formula>
    </cfRule>
    <cfRule type="expression" dxfId="2214" priority="1567">
      <formula>J56=$AY$20</formula>
    </cfRule>
  </conditionalFormatting>
  <conditionalFormatting sqref="J59">
    <cfRule type="expression" dxfId="2213" priority="1562">
      <formula>E60=1</formula>
    </cfRule>
    <cfRule type="expression" dxfId="2212" priority="1563">
      <formula>J60=$AY$19</formula>
    </cfRule>
    <cfRule type="expression" dxfId="2211" priority="1564">
      <formula>J60=$AY$20</formula>
    </cfRule>
  </conditionalFormatting>
  <conditionalFormatting sqref="T14">
    <cfRule type="expression" dxfId="2210" priority="1322">
      <formula>E15=8</formula>
    </cfRule>
    <cfRule type="expression" dxfId="2209" priority="1561">
      <formula>E15=2</formula>
    </cfRule>
  </conditionalFormatting>
  <conditionalFormatting sqref="J23">
    <cfRule type="expression" dxfId="2208" priority="1557">
      <formula>E23=1</formula>
    </cfRule>
    <cfRule type="expression" dxfId="2207" priority="1558">
      <formula>J23="日"</formula>
    </cfRule>
    <cfRule type="expression" dxfId="2206" priority="1559">
      <formula>J23="土"</formula>
    </cfRule>
  </conditionalFormatting>
  <conditionalFormatting sqref="J27">
    <cfRule type="expression" dxfId="2205" priority="1554">
      <formula>E27=1</formula>
    </cfRule>
    <cfRule type="expression" dxfId="2204" priority="1555">
      <formula>J27="日"</formula>
    </cfRule>
    <cfRule type="expression" dxfId="2203" priority="1556">
      <formula>J27="土"</formula>
    </cfRule>
  </conditionalFormatting>
  <conditionalFormatting sqref="J31">
    <cfRule type="expression" dxfId="2202" priority="1551">
      <formula>E31=1</formula>
    </cfRule>
    <cfRule type="expression" dxfId="2201" priority="1552">
      <formula>J31="日"</formula>
    </cfRule>
    <cfRule type="expression" dxfId="2200" priority="1553">
      <formula>J31="土"</formula>
    </cfRule>
  </conditionalFormatting>
  <conditionalFormatting sqref="J35">
    <cfRule type="expression" dxfId="2199" priority="1548">
      <formula>E35=1</formula>
    </cfRule>
    <cfRule type="expression" dxfId="2198" priority="1549">
      <formula>J35="日"</formula>
    </cfRule>
    <cfRule type="expression" dxfId="2197" priority="1550">
      <formula>J35="土"</formula>
    </cfRule>
  </conditionalFormatting>
  <conditionalFormatting sqref="J40">
    <cfRule type="expression" dxfId="2196" priority="1545">
      <formula>E40=1</formula>
    </cfRule>
    <cfRule type="expression" dxfId="2195" priority="1546">
      <formula>J40="日"</formula>
    </cfRule>
    <cfRule type="expression" dxfId="2194" priority="1547">
      <formula>J40="土"</formula>
    </cfRule>
  </conditionalFormatting>
  <conditionalFormatting sqref="J44">
    <cfRule type="expression" dxfId="2193" priority="1542">
      <formula>E44=1</formula>
    </cfRule>
    <cfRule type="expression" dxfId="2192" priority="1543">
      <formula>J44="日"</formula>
    </cfRule>
    <cfRule type="expression" dxfId="2191" priority="1544">
      <formula>J44="土"</formula>
    </cfRule>
  </conditionalFormatting>
  <conditionalFormatting sqref="J48">
    <cfRule type="expression" dxfId="2190" priority="1539">
      <formula>E48=1</formula>
    </cfRule>
    <cfRule type="expression" dxfId="2189" priority="1540">
      <formula>J48="日"</formula>
    </cfRule>
    <cfRule type="expression" dxfId="2188" priority="1541">
      <formula>J48="土"</formula>
    </cfRule>
  </conditionalFormatting>
  <conditionalFormatting sqref="J52">
    <cfRule type="expression" dxfId="2187" priority="1536">
      <formula>E52=1</formula>
    </cfRule>
    <cfRule type="expression" dxfId="2186" priority="1537">
      <formula>J52="日"</formula>
    </cfRule>
    <cfRule type="expression" dxfId="2185" priority="1538">
      <formula>J52="土"</formula>
    </cfRule>
  </conditionalFormatting>
  <conditionalFormatting sqref="J56">
    <cfRule type="expression" dxfId="2184" priority="1533">
      <formula>E56=1</formula>
    </cfRule>
    <cfRule type="expression" dxfId="2183" priority="1534">
      <formula>J56="日"</formula>
    </cfRule>
    <cfRule type="expression" dxfId="2182" priority="1535">
      <formula>J56="土"</formula>
    </cfRule>
  </conditionalFormatting>
  <conditionalFormatting sqref="J60">
    <cfRule type="expression" dxfId="2181" priority="1530">
      <formula>E60=1</formula>
    </cfRule>
    <cfRule type="expression" dxfId="2180" priority="1531">
      <formula>J60="日"</formula>
    </cfRule>
    <cfRule type="expression" dxfId="2179" priority="1532">
      <formula>J60="土"</formula>
    </cfRule>
  </conditionalFormatting>
  <conditionalFormatting sqref="T15">
    <cfRule type="expression" dxfId="2178" priority="1321">
      <formula>E15=8</formula>
    </cfRule>
    <cfRule type="expression" dxfId="2177" priority="1529">
      <formula>E15=2</formula>
    </cfRule>
  </conditionalFormatting>
  <conditionalFormatting sqref="AL14">
    <cfRule type="expression" dxfId="2176" priority="1528">
      <formula>E15=4</formula>
    </cfRule>
  </conditionalFormatting>
  <conditionalFormatting sqref="AL18">
    <cfRule type="expression" dxfId="2175" priority="1526">
      <formula>AL19=$AY$19</formula>
    </cfRule>
    <cfRule type="expression" dxfId="2174" priority="1527">
      <formula>AL19=$AY$20</formula>
    </cfRule>
  </conditionalFormatting>
  <conditionalFormatting sqref="AL18">
    <cfRule type="expression" dxfId="2173" priority="1525">
      <formula>E19=4</formula>
    </cfRule>
  </conditionalFormatting>
  <conditionalFormatting sqref="AL22">
    <cfRule type="expression" dxfId="2172" priority="1523">
      <formula>AL23=$AY$19</formula>
    </cfRule>
    <cfRule type="expression" dxfId="2171" priority="1524">
      <formula>AL23=$AY$20</formula>
    </cfRule>
  </conditionalFormatting>
  <conditionalFormatting sqref="AL22">
    <cfRule type="expression" dxfId="2170" priority="1522">
      <formula>E23=4</formula>
    </cfRule>
  </conditionalFormatting>
  <conditionalFormatting sqref="AL26">
    <cfRule type="expression" dxfId="2169" priority="1520">
      <formula>AL27=$AY$19</formula>
    </cfRule>
    <cfRule type="expression" dxfId="2168" priority="1521">
      <formula>AL27=$AY$20</formula>
    </cfRule>
  </conditionalFormatting>
  <conditionalFormatting sqref="AL26">
    <cfRule type="expression" dxfId="2167" priority="1519">
      <formula>E27=4</formula>
    </cfRule>
  </conditionalFormatting>
  <conditionalFormatting sqref="AL30">
    <cfRule type="expression" dxfId="2166" priority="1517">
      <formula>AL31=$AY$19</formula>
    </cfRule>
    <cfRule type="expression" dxfId="2165" priority="1518">
      <formula>AL31=$AY$20</formula>
    </cfRule>
  </conditionalFormatting>
  <conditionalFormatting sqref="AL30">
    <cfRule type="expression" dxfId="2164" priority="1516">
      <formula>E31=4</formula>
    </cfRule>
  </conditionalFormatting>
  <conditionalFormatting sqref="AL34">
    <cfRule type="expression" dxfId="2163" priority="1514">
      <formula>AL35=$AY$19</formula>
    </cfRule>
    <cfRule type="expression" dxfId="2162" priority="1515">
      <formula>AL35=$AY$20</formula>
    </cfRule>
  </conditionalFormatting>
  <conditionalFormatting sqref="AL34">
    <cfRule type="expression" dxfId="2161" priority="1513">
      <formula>E35=4</formula>
    </cfRule>
  </conditionalFormatting>
  <conditionalFormatting sqref="AL39">
    <cfRule type="expression" dxfId="2160" priority="1511">
      <formula>AL40=$AY$19</formula>
    </cfRule>
    <cfRule type="expression" dxfId="2159" priority="1512">
      <formula>AL40=$AY$20</formula>
    </cfRule>
  </conditionalFormatting>
  <conditionalFormatting sqref="AL39">
    <cfRule type="expression" dxfId="2158" priority="1510">
      <formula>E40=4</formula>
    </cfRule>
  </conditionalFormatting>
  <conditionalFormatting sqref="AL43">
    <cfRule type="expression" dxfId="2157" priority="1508">
      <formula>AL44=$AY$19</formula>
    </cfRule>
    <cfRule type="expression" dxfId="2156" priority="1509">
      <formula>AL44=$AY$20</formula>
    </cfRule>
  </conditionalFormatting>
  <conditionalFormatting sqref="AL43">
    <cfRule type="expression" dxfId="2155" priority="1507">
      <formula>E44=4</formula>
    </cfRule>
  </conditionalFormatting>
  <conditionalFormatting sqref="AL47">
    <cfRule type="expression" dxfId="2154" priority="1505">
      <formula>AL48=$AY$19</formula>
    </cfRule>
    <cfRule type="expression" dxfId="2153" priority="1506">
      <formula>AL48=$AY$20</formula>
    </cfRule>
  </conditionalFormatting>
  <conditionalFormatting sqref="AL47">
    <cfRule type="expression" dxfId="2152" priority="1504">
      <formula>E48=4</formula>
    </cfRule>
  </conditionalFormatting>
  <conditionalFormatting sqref="AL51">
    <cfRule type="expression" dxfId="2151" priority="1502">
      <formula>AL52=$AY$19</formula>
    </cfRule>
    <cfRule type="expression" dxfId="2150" priority="1503">
      <formula>AL52=$AY$20</formula>
    </cfRule>
  </conditionalFormatting>
  <conditionalFormatting sqref="AL51">
    <cfRule type="expression" dxfId="2149" priority="1501">
      <formula>E52=4</formula>
    </cfRule>
  </conditionalFormatting>
  <conditionalFormatting sqref="AL55">
    <cfRule type="expression" dxfId="2148" priority="1499">
      <formula>AL56=$AY$19</formula>
    </cfRule>
    <cfRule type="expression" dxfId="2147" priority="1500">
      <formula>AL56=$AY$20</formula>
    </cfRule>
  </conditionalFormatting>
  <conditionalFormatting sqref="AL55">
    <cfRule type="expression" dxfId="2146" priority="1498">
      <formula>E56=4</formula>
    </cfRule>
  </conditionalFormatting>
  <conditionalFormatting sqref="AL59">
    <cfRule type="expression" dxfId="2145" priority="1496">
      <formula>AL60=$AY$19</formula>
    </cfRule>
    <cfRule type="expression" dxfId="2144" priority="1497">
      <formula>AL60=$AY$20</formula>
    </cfRule>
  </conditionalFormatting>
  <conditionalFormatting sqref="AL59">
    <cfRule type="expression" dxfId="2143" priority="1495">
      <formula>E60=4</formula>
    </cfRule>
  </conditionalFormatting>
  <conditionalFormatting sqref="AL15">
    <cfRule type="expression" dxfId="2142" priority="1494">
      <formula>E15=4</formula>
    </cfRule>
  </conditionalFormatting>
  <conditionalFormatting sqref="AL19">
    <cfRule type="expression" dxfId="2141" priority="1492">
      <formula>AL19="土"</formula>
    </cfRule>
    <cfRule type="expression" dxfId="2140" priority="1493">
      <formula>AL19="日"</formula>
    </cfRule>
  </conditionalFormatting>
  <conditionalFormatting sqref="AL19">
    <cfRule type="expression" dxfId="2139" priority="1491">
      <formula>E19=4</formula>
    </cfRule>
  </conditionalFormatting>
  <conditionalFormatting sqref="AL23">
    <cfRule type="expression" dxfId="2138" priority="1489">
      <formula>AL23="土"</formula>
    </cfRule>
    <cfRule type="expression" dxfId="2137" priority="1490">
      <formula>AL23="日"</formula>
    </cfRule>
  </conditionalFormatting>
  <conditionalFormatting sqref="AL23">
    <cfRule type="expression" dxfId="2136" priority="1488">
      <formula>E23=4</formula>
    </cfRule>
  </conditionalFormatting>
  <conditionalFormatting sqref="AL27">
    <cfRule type="expression" dxfId="2135" priority="1486">
      <formula>AL27="土"</formula>
    </cfRule>
    <cfRule type="expression" dxfId="2134" priority="1487">
      <formula>AL27="日"</formula>
    </cfRule>
  </conditionalFormatting>
  <conditionalFormatting sqref="AL27">
    <cfRule type="expression" dxfId="2133" priority="1485">
      <formula>E27=4</formula>
    </cfRule>
  </conditionalFormatting>
  <conditionalFormatting sqref="AL31">
    <cfRule type="expression" dxfId="2132" priority="1483">
      <formula>AL31="土"</formula>
    </cfRule>
    <cfRule type="expression" dxfId="2131" priority="1484">
      <formula>AL31="日"</formula>
    </cfRule>
  </conditionalFormatting>
  <conditionalFormatting sqref="AL31">
    <cfRule type="expression" dxfId="2130" priority="1482">
      <formula>E31=4</formula>
    </cfRule>
  </conditionalFormatting>
  <conditionalFormatting sqref="AL35">
    <cfRule type="expression" dxfId="2129" priority="1480">
      <formula>AL35="土"</formula>
    </cfRule>
    <cfRule type="expression" dxfId="2128" priority="1481">
      <formula>AL35="日"</formula>
    </cfRule>
  </conditionalFormatting>
  <conditionalFormatting sqref="AL35">
    <cfRule type="expression" dxfId="2127" priority="1479">
      <formula>E35=4</formula>
    </cfRule>
  </conditionalFormatting>
  <conditionalFormatting sqref="AL40">
    <cfRule type="expression" dxfId="2126" priority="1477">
      <formula>AL40="土"</formula>
    </cfRule>
    <cfRule type="expression" dxfId="2125" priority="1478">
      <formula>AL40="日"</formula>
    </cfRule>
  </conditionalFormatting>
  <conditionalFormatting sqref="AL40">
    <cfRule type="expression" dxfId="2124" priority="1476">
      <formula>E40=4</formula>
    </cfRule>
  </conditionalFormatting>
  <conditionalFormatting sqref="AL44">
    <cfRule type="expression" dxfId="2123" priority="1474">
      <formula>AL44="土"</formula>
    </cfRule>
    <cfRule type="expression" dxfId="2122" priority="1475">
      <formula>AL44="日"</formula>
    </cfRule>
  </conditionalFormatting>
  <conditionalFormatting sqref="AL44">
    <cfRule type="expression" dxfId="2121" priority="1473">
      <formula>E44=4</formula>
    </cfRule>
  </conditionalFormatting>
  <conditionalFormatting sqref="AL48">
    <cfRule type="expression" dxfId="2120" priority="1471">
      <formula>AL48="土"</formula>
    </cfRule>
    <cfRule type="expression" dxfId="2119" priority="1472">
      <formula>AL48="日"</formula>
    </cfRule>
  </conditionalFormatting>
  <conditionalFormatting sqref="AL48">
    <cfRule type="expression" dxfId="2118" priority="1470">
      <formula>E48=4</formula>
    </cfRule>
  </conditionalFormatting>
  <conditionalFormatting sqref="AL52">
    <cfRule type="expression" dxfId="2117" priority="1468">
      <formula>AL52="土"</formula>
    </cfRule>
    <cfRule type="expression" dxfId="2116" priority="1469">
      <formula>AL52="日"</formula>
    </cfRule>
  </conditionalFormatting>
  <conditionalFormatting sqref="AL52">
    <cfRule type="expression" dxfId="2115" priority="1467">
      <formula>E52=4</formula>
    </cfRule>
  </conditionalFormatting>
  <conditionalFormatting sqref="AL56">
    <cfRule type="expression" dxfId="2114" priority="1465">
      <formula>AL56="土"</formula>
    </cfRule>
    <cfRule type="expression" dxfId="2113" priority="1466">
      <formula>AL56="日"</formula>
    </cfRule>
  </conditionalFormatting>
  <conditionalFormatting sqref="AL56">
    <cfRule type="expression" dxfId="2112" priority="1464">
      <formula>E56=4</formula>
    </cfRule>
  </conditionalFormatting>
  <conditionalFormatting sqref="AL60">
    <cfRule type="expression" dxfId="2111" priority="1462">
      <formula>AL60="土"</formula>
    </cfRule>
    <cfRule type="expression" dxfId="2110" priority="1463">
      <formula>AL60="日"</formula>
    </cfRule>
  </conditionalFormatting>
  <conditionalFormatting sqref="AL60">
    <cfRule type="expression" dxfId="2109" priority="1461">
      <formula>E60=4</formula>
    </cfRule>
  </conditionalFormatting>
  <conditionalFormatting sqref="L14">
    <cfRule type="expression" dxfId="2108" priority="1320">
      <formula>E15=11</formula>
    </cfRule>
    <cfRule type="expression" dxfId="2107" priority="1460">
      <formula>E15=5</formula>
    </cfRule>
  </conditionalFormatting>
  <conditionalFormatting sqref="M14">
    <cfRule type="expression" dxfId="2106" priority="1458">
      <formula>E15=5</formula>
    </cfRule>
  </conditionalFormatting>
  <conditionalFormatting sqref="M18">
    <cfRule type="expression" dxfId="2105" priority="1456">
      <formula>M19=$AY$19</formula>
    </cfRule>
    <cfRule type="expression" dxfId="2104" priority="1457">
      <formula>M19=$AY$20</formula>
    </cfRule>
  </conditionalFormatting>
  <conditionalFormatting sqref="M18">
    <cfRule type="expression" dxfId="2103" priority="1455">
      <formula>E19=5</formula>
    </cfRule>
  </conditionalFormatting>
  <conditionalFormatting sqref="M22">
    <cfRule type="expression" dxfId="2102" priority="1453">
      <formula>M23=$AY$19</formula>
    </cfRule>
    <cfRule type="expression" dxfId="2101" priority="1454">
      <formula>M23=$AY$20</formula>
    </cfRule>
  </conditionalFormatting>
  <conditionalFormatting sqref="M22">
    <cfRule type="expression" dxfId="2100" priority="1452">
      <formula>E23=5</formula>
    </cfRule>
  </conditionalFormatting>
  <conditionalFormatting sqref="M26">
    <cfRule type="expression" dxfId="2099" priority="1450">
      <formula>M27=$AY$19</formula>
    </cfRule>
    <cfRule type="expression" dxfId="2098" priority="1451">
      <formula>M27=$AY$20</formula>
    </cfRule>
  </conditionalFormatting>
  <conditionalFormatting sqref="M26">
    <cfRule type="expression" dxfId="2097" priority="1449">
      <formula>E27=5</formula>
    </cfRule>
  </conditionalFormatting>
  <conditionalFormatting sqref="M30">
    <cfRule type="expression" dxfId="2096" priority="1447">
      <formula>M31=$AY$19</formula>
    </cfRule>
    <cfRule type="expression" dxfId="2095" priority="1448">
      <formula>M31=$AY$20</formula>
    </cfRule>
  </conditionalFormatting>
  <conditionalFormatting sqref="M30">
    <cfRule type="expression" dxfId="2094" priority="1446">
      <formula>E31=5</formula>
    </cfRule>
  </conditionalFormatting>
  <conditionalFormatting sqref="M34">
    <cfRule type="expression" dxfId="2093" priority="1444">
      <formula>M35=$AY$19</formula>
    </cfRule>
    <cfRule type="expression" dxfId="2092" priority="1445">
      <formula>M35=$AY$20</formula>
    </cfRule>
  </conditionalFormatting>
  <conditionalFormatting sqref="M34">
    <cfRule type="expression" dxfId="2091" priority="1443">
      <formula>E35=5</formula>
    </cfRule>
  </conditionalFormatting>
  <conditionalFormatting sqref="M39">
    <cfRule type="expression" dxfId="2090" priority="1441">
      <formula>M40=$AY$19</formula>
    </cfRule>
    <cfRule type="expression" dxfId="2089" priority="1442">
      <formula>M40=$AY$20</formula>
    </cfRule>
  </conditionalFormatting>
  <conditionalFormatting sqref="M39">
    <cfRule type="expression" dxfId="2088" priority="1440">
      <formula>E40=5</formula>
    </cfRule>
  </conditionalFormatting>
  <conditionalFormatting sqref="M43">
    <cfRule type="expression" dxfId="2087" priority="1438">
      <formula>M44=$AY$19</formula>
    </cfRule>
    <cfRule type="expression" dxfId="2086" priority="1439">
      <formula>M44=$AY$20</formula>
    </cfRule>
  </conditionalFormatting>
  <conditionalFormatting sqref="M43">
    <cfRule type="expression" dxfId="2085" priority="1437">
      <formula>E44=5</formula>
    </cfRule>
  </conditionalFormatting>
  <conditionalFormatting sqref="M47">
    <cfRule type="expression" dxfId="2084" priority="1435">
      <formula>M48=$AY$19</formula>
    </cfRule>
    <cfRule type="expression" dxfId="2083" priority="1436">
      <formula>M48=$AY$20</formula>
    </cfRule>
  </conditionalFormatting>
  <conditionalFormatting sqref="M47">
    <cfRule type="expression" dxfId="2082" priority="1434">
      <formula>E48=5</formula>
    </cfRule>
  </conditionalFormatting>
  <conditionalFormatting sqref="M51">
    <cfRule type="expression" dxfId="2081" priority="1432">
      <formula>M52=$AY$19</formula>
    </cfRule>
    <cfRule type="expression" dxfId="2080" priority="1433">
      <formula>M52=$AY$20</formula>
    </cfRule>
  </conditionalFormatting>
  <conditionalFormatting sqref="M51">
    <cfRule type="expression" dxfId="2079" priority="1431">
      <formula>E52=5</formula>
    </cfRule>
  </conditionalFormatting>
  <conditionalFormatting sqref="M55">
    <cfRule type="expression" dxfId="2078" priority="1429">
      <formula>M56=$AY$19</formula>
    </cfRule>
    <cfRule type="expression" dxfId="2077" priority="1430">
      <formula>M56=$AY$20</formula>
    </cfRule>
  </conditionalFormatting>
  <conditionalFormatting sqref="M55">
    <cfRule type="expression" dxfId="2076" priority="1428">
      <formula>E56=5</formula>
    </cfRule>
  </conditionalFormatting>
  <conditionalFormatting sqref="M59">
    <cfRule type="expression" dxfId="2075" priority="1426">
      <formula>M60=$AY$19</formula>
    </cfRule>
    <cfRule type="expression" dxfId="2074" priority="1427">
      <formula>M60=$AY$20</formula>
    </cfRule>
  </conditionalFormatting>
  <conditionalFormatting sqref="M59">
    <cfRule type="expression" dxfId="2073" priority="1425">
      <formula>E60=5</formula>
    </cfRule>
  </conditionalFormatting>
  <conditionalFormatting sqref="M15">
    <cfRule type="expression" dxfId="2072" priority="1424">
      <formula>E15=5</formula>
    </cfRule>
  </conditionalFormatting>
  <conditionalFormatting sqref="M19">
    <cfRule type="expression" dxfId="2071" priority="1422">
      <formula>M19="土"</formula>
    </cfRule>
    <cfRule type="expression" dxfId="2070" priority="1423">
      <formula>M19="日"</formula>
    </cfRule>
  </conditionalFormatting>
  <conditionalFormatting sqref="M19">
    <cfRule type="expression" dxfId="2069" priority="1421">
      <formula>E19=5</formula>
    </cfRule>
  </conditionalFormatting>
  <conditionalFormatting sqref="M23">
    <cfRule type="expression" dxfId="2068" priority="1419">
      <formula>M23="土"</formula>
    </cfRule>
    <cfRule type="expression" dxfId="2067" priority="1420">
      <formula>M23="日"</formula>
    </cfRule>
  </conditionalFormatting>
  <conditionalFormatting sqref="M23">
    <cfRule type="expression" dxfId="2066" priority="1418">
      <formula>E23=5</formula>
    </cfRule>
  </conditionalFormatting>
  <conditionalFormatting sqref="M27">
    <cfRule type="expression" dxfId="2065" priority="1416">
      <formula>M27="土"</formula>
    </cfRule>
    <cfRule type="expression" dxfId="2064" priority="1417">
      <formula>M27="日"</formula>
    </cfRule>
  </conditionalFormatting>
  <conditionalFormatting sqref="M27">
    <cfRule type="expression" dxfId="2063" priority="1415">
      <formula>E27=5</formula>
    </cfRule>
  </conditionalFormatting>
  <conditionalFormatting sqref="M31">
    <cfRule type="expression" dxfId="2062" priority="1413">
      <formula>M31="土"</formula>
    </cfRule>
    <cfRule type="expression" dxfId="2061" priority="1414">
      <formula>M31="日"</formula>
    </cfRule>
  </conditionalFormatting>
  <conditionalFormatting sqref="M31">
    <cfRule type="expression" dxfId="2060" priority="1412">
      <formula>E31=5</formula>
    </cfRule>
  </conditionalFormatting>
  <conditionalFormatting sqref="M35">
    <cfRule type="expression" dxfId="2059" priority="1410">
      <formula>M35="土"</formula>
    </cfRule>
    <cfRule type="expression" dxfId="2058" priority="1411">
      <formula>M35="日"</formula>
    </cfRule>
  </conditionalFormatting>
  <conditionalFormatting sqref="M35">
    <cfRule type="expression" dxfId="2057" priority="1409">
      <formula>E35=5</formula>
    </cfRule>
  </conditionalFormatting>
  <conditionalFormatting sqref="M40">
    <cfRule type="expression" dxfId="2056" priority="1407">
      <formula>M40="土"</formula>
    </cfRule>
    <cfRule type="expression" dxfId="2055" priority="1408">
      <formula>M40="日"</formula>
    </cfRule>
  </conditionalFormatting>
  <conditionalFormatting sqref="M40">
    <cfRule type="expression" dxfId="2054" priority="1406">
      <formula>E40=5</formula>
    </cfRule>
  </conditionalFormatting>
  <conditionalFormatting sqref="M44">
    <cfRule type="expression" dxfId="2053" priority="1404">
      <formula>M44="土"</formula>
    </cfRule>
    <cfRule type="expression" dxfId="2052" priority="1405">
      <formula>M44="日"</formula>
    </cfRule>
  </conditionalFormatting>
  <conditionalFormatting sqref="M44">
    <cfRule type="expression" dxfId="2051" priority="1403">
      <formula>E44=5</formula>
    </cfRule>
  </conditionalFormatting>
  <conditionalFormatting sqref="M48">
    <cfRule type="expression" dxfId="2050" priority="1401">
      <formula>M48="土"</formula>
    </cfRule>
    <cfRule type="expression" dxfId="2049" priority="1402">
      <formula>M48="日"</formula>
    </cfRule>
  </conditionalFormatting>
  <conditionalFormatting sqref="M48">
    <cfRule type="expression" dxfId="2048" priority="1400">
      <formula>E48=5</formula>
    </cfRule>
  </conditionalFormatting>
  <conditionalFormatting sqref="M52">
    <cfRule type="expression" dxfId="2047" priority="1398">
      <formula>M52="土"</formula>
    </cfRule>
    <cfRule type="expression" dxfId="2046" priority="1399">
      <formula>M52="日"</formula>
    </cfRule>
  </conditionalFormatting>
  <conditionalFormatting sqref="M52">
    <cfRule type="expression" dxfId="2045" priority="1397">
      <formula>E52=5</formula>
    </cfRule>
  </conditionalFormatting>
  <conditionalFormatting sqref="M56">
    <cfRule type="expression" dxfId="2044" priority="1395">
      <formula>M56="土"</formula>
    </cfRule>
    <cfRule type="expression" dxfId="2043" priority="1396">
      <formula>M56="日"</formula>
    </cfRule>
  </conditionalFormatting>
  <conditionalFormatting sqref="M56">
    <cfRule type="expression" dxfId="2042" priority="1394">
      <formula>E56=5</formula>
    </cfRule>
  </conditionalFormatting>
  <conditionalFormatting sqref="M60">
    <cfRule type="expression" dxfId="2041" priority="1392">
      <formula>M60="土"</formula>
    </cfRule>
    <cfRule type="expression" dxfId="2040" priority="1393">
      <formula>M60="日"</formula>
    </cfRule>
  </conditionalFormatting>
  <conditionalFormatting sqref="M60">
    <cfRule type="expression" dxfId="2039" priority="1391">
      <formula>E60=5</formula>
    </cfRule>
  </conditionalFormatting>
  <conditionalFormatting sqref="N14">
    <cfRule type="expression" dxfId="2038" priority="1390">
      <formula>E15=5</formula>
    </cfRule>
  </conditionalFormatting>
  <conditionalFormatting sqref="N18">
    <cfRule type="expression" dxfId="2037" priority="1388">
      <formula>N19=$AY$19</formula>
    </cfRule>
    <cfRule type="expression" dxfId="2036" priority="1389">
      <formula>N19=$AY$20</formula>
    </cfRule>
  </conditionalFormatting>
  <conditionalFormatting sqref="N18">
    <cfRule type="expression" dxfId="2035" priority="1387">
      <formula>E19=5</formula>
    </cfRule>
  </conditionalFormatting>
  <conditionalFormatting sqref="N22">
    <cfRule type="expression" dxfId="2034" priority="1385">
      <formula>N23=$AY$19</formula>
    </cfRule>
    <cfRule type="expression" dxfId="2033" priority="1386">
      <formula>N23=$AY$20</formula>
    </cfRule>
  </conditionalFormatting>
  <conditionalFormatting sqref="N22">
    <cfRule type="expression" dxfId="2032" priority="1384">
      <formula>E23=5</formula>
    </cfRule>
  </conditionalFormatting>
  <conditionalFormatting sqref="N26">
    <cfRule type="expression" dxfId="2031" priority="1382">
      <formula>N27=$AY$19</formula>
    </cfRule>
    <cfRule type="expression" dxfId="2030" priority="1383">
      <formula>N27=$AY$20</formula>
    </cfRule>
  </conditionalFormatting>
  <conditionalFormatting sqref="N26">
    <cfRule type="expression" dxfId="2029" priority="1381">
      <formula>E27=5</formula>
    </cfRule>
  </conditionalFormatting>
  <conditionalFormatting sqref="N30">
    <cfRule type="expression" dxfId="2028" priority="1379">
      <formula>N31=$AY$19</formula>
    </cfRule>
    <cfRule type="expression" dxfId="2027" priority="1380">
      <formula>N31=$AY$20</formula>
    </cfRule>
  </conditionalFormatting>
  <conditionalFormatting sqref="N30">
    <cfRule type="expression" dxfId="2026" priority="1378">
      <formula>E31=5</formula>
    </cfRule>
  </conditionalFormatting>
  <conditionalFormatting sqref="N34">
    <cfRule type="expression" dxfId="2025" priority="1376">
      <formula>N35=$AY$19</formula>
    </cfRule>
    <cfRule type="expression" dxfId="2024" priority="1377">
      <formula>N35=$AY$20</formula>
    </cfRule>
  </conditionalFormatting>
  <conditionalFormatting sqref="N34">
    <cfRule type="expression" dxfId="2023" priority="1375">
      <formula>E35=5</formula>
    </cfRule>
  </conditionalFormatting>
  <conditionalFormatting sqref="N39">
    <cfRule type="expression" dxfId="2022" priority="1373">
      <formula>N40=$AY$19</formula>
    </cfRule>
    <cfRule type="expression" dxfId="2021" priority="1374">
      <formula>N40=$AY$20</formula>
    </cfRule>
  </conditionalFormatting>
  <conditionalFormatting sqref="N39">
    <cfRule type="expression" dxfId="2020" priority="1372">
      <formula>E40=5</formula>
    </cfRule>
  </conditionalFormatting>
  <conditionalFormatting sqref="N43">
    <cfRule type="expression" dxfId="2019" priority="1370">
      <formula>N44=$AY$19</formula>
    </cfRule>
    <cfRule type="expression" dxfId="2018" priority="1371">
      <formula>N44=$AY$20</formula>
    </cfRule>
  </conditionalFormatting>
  <conditionalFormatting sqref="N43">
    <cfRule type="expression" dxfId="2017" priority="1369">
      <formula>E44=5</formula>
    </cfRule>
  </conditionalFormatting>
  <conditionalFormatting sqref="N47">
    <cfRule type="expression" dxfId="2016" priority="1367">
      <formula>N48=$AY$19</formula>
    </cfRule>
    <cfRule type="expression" dxfId="2015" priority="1368">
      <formula>N48=$AY$20</formula>
    </cfRule>
  </conditionalFormatting>
  <conditionalFormatting sqref="N47">
    <cfRule type="expression" dxfId="2014" priority="1366">
      <formula>E48=5</formula>
    </cfRule>
  </conditionalFormatting>
  <conditionalFormatting sqref="N51">
    <cfRule type="expression" dxfId="2013" priority="1364">
      <formula>N52=$AY$19</formula>
    </cfRule>
    <cfRule type="expression" dxfId="2012" priority="1365">
      <formula>N52=$AY$20</formula>
    </cfRule>
  </conditionalFormatting>
  <conditionalFormatting sqref="N51">
    <cfRule type="expression" dxfId="2011" priority="1363">
      <formula>E52=5</formula>
    </cfRule>
  </conditionalFormatting>
  <conditionalFormatting sqref="N55">
    <cfRule type="expression" dxfId="2010" priority="1361">
      <formula>N56=$AY$19</formula>
    </cfRule>
    <cfRule type="expression" dxfId="2009" priority="1362">
      <formula>N56=$AY$20</formula>
    </cfRule>
  </conditionalFormatting>
  <conditionalFormatting sqref="N55">
    <cfRule type="expression" dxfId="2008" priority="1360">
      <formula>E56=5</formula>
    </cfRule>
  </conditionalFormatting>
  <conditionalFormatting sqref="N59">
    <cfRule type="expression" dxfId="2007" priority="1358">
      <formula>N60=$AY$19</formula>
    </cfRule>
    <cfRule type="expression" dxfId="2006" priority="1359">
      <formula>N60=$AY$20</formula>
    </cfRule>
  </conditionalFormatting>
  <conditionalFormatting sqref="N59">
    <cfRule type="expression" dxfId="2005" priority="1357">
      <formula>E60=5</formula>
    </cfRule>
  </conditionalFormatting>
  <conditionalFormatting sqref="N15">
    <cfRule type="expression" dxfId="2004" priority="1356">
      <formula>E15=5</formula>
    </cfRule>
  </conditionalFormatting>
  <conditionalFormatting sqref="N19">
    <cfRule type="expression" dxfId="2003" priority="1354">
      <formula>N19="土"</formula>
    </cfRule>
    <cfRule type="expression" dxfId="2002" priority="1355">
      <formula>N19="日"</formula>
    </cfRule>
  </conditionalFormatting>
  <conditionalFormatting sqref="N19">
    <cfRule type="expression" dxfId="2001" priority="1353">
      <formula>E19=5</formula>
    </cfRule>
  </conditionalFormatting>
  <conditionalFormatting sqref="N23">
    <cfRule type="expression" dxfId="2000" priority="1351">
      <formula>N23="土"</formula>
    </cfRule>
    <cfRule type="expression" dxfId="1999" priority="1352">
      <formula>N23="日"</formula>
    </cfRule>
  </conditionalFormatting>
  <conditionalFormatting sqref="N23">
    <cfRule type="expression" dxfId="1998" priority="1350">
      <formula>E23=5</formula>
    </cfRule>
  </conditionalFormatting>
  <conditionalFormatting sqref="N27">
    <cfRule type="expression" dxfId="1997" priority="1348">
      <formula>N27="土"</formula>
    </cfRule>
    <cfRule type="expression" dxfId="1996" priority="1349">
      <formula>N27="日"</formula>
    </cfRule>
  </conditionalFormatting>
  <conditionalFormatting sqref="N27">
    <cfRule type="expression" dxfId="1995" priority="1347">
      <formula>E27=5</formula>
    </cfRule>
  </conditionalFormatting>
  <conditionalFormatting sqref="N31">
    <cfRule type="expression" dxfId="1994" priority="1345">
      <formula>N31="土"</formula>
    </cfRule>
    <cfRule type="expression" dxfId="1993" priority="1346">
      <formula>N31="日"</formula>
    </cfRule>
  </conditionalFormatting>
  <conditionalFormatting sqref="N31">
    <cfRule type="expression" dxfId="1992" priority="1344">
      <formula>E31=5</formula>
    </cfRule>
  </conditionalFormatting>
  <conditionalFormatting sqref="N35">
    <cfRule type="expression" dxfId="1991" priority="1342">
      <formula>N35="土"</formula>
    </cfRule>
    <cfRule type="expression" dxfId="1990" priority="1343">
      <formula>N35="日"</formula>
    </cfRule>
  </conditionalFormatting>
  <conditionalFormatting sqref="N35">
    <cfRule type="expression" dxfId="1989" priority="1341">
      <formula>E35=5</formula>
    </cfRule>
  </conditionalFormatting>
  <conditionalFormatting sqref="N40">
    <cfRule type="expression" dxfId="1988" priority="1339">
      <formula>N40="土"</formula>
    </cfRule>
    <cfRule type="expression" dxfId="1987" priority="1340">
      <formula>N40="日"</formula>
    </cfRule>
  </conditionalFormatting>
  <conditionalFormatting sqref="N40">
    <cfRule type="expression" dxfId="1986" priority="1338">
      <formula>E40=5</formula>
    </cfRule>
  </conditionalFormatting>
  <conditionalFormatting sqref="N44">
    <cfRule type="expression" dxfId="1985" priority="1336">
      <formula>N44="土"</formula>
    </cfRule>
    <cfRule type="expression" dxfId="1984" priority="1337">
      <formula>N44="日"</formula>
    </cfRule>
  </conditionalFormatting>
  <conditionalFormatting sqref="N44">
    <cfRule type="expression" dxfId="1983" priority="1335">
      <formula>E44=5</formula>
    </cfRule>
  </conditionalFormatting>
  <conditionalFormatting sqref="N48">
    <cfRule type="expression" dxfId="1982" priority="1333">
      <formula>N48="土"</formula>
    </cfRule>
    <cfRule type="expression" dxfId="1981" priority="1334">
      <formula>N48="日"</formula>
    </cfRule>
  </conditionalFormatting>
  <conditionalFormatting sqref="N48">
    <cfRule type="expression" dxfId="1980" priority="1332">
      <formula>E48=5</formula>
    </cfRule>
  </conditionalFormatting>
  <conditionalFormatting sqref="N52">
    <cfRule type="expression" dxfId="1979" priority="1330">
      <formula>N52="土"</formula>
    </cfRule>
    <cfRule type="expression" dxfId="1978" priority="1331">
      <formula>N52="日"</formula>
    </cfRule>
  </conditionalFormatting>
  <conditionalFormatting sqref="N52">
    <cfRule type="expression" dxfId="1977" priority="1329">
      <formula>E52=5</formula>
    </cfRule>
  </conditionalFormatting>
  <conditionalFormatting sqref="N56">
    <cfRule type="expression" dxfId="1976" priority="1327">
      <formula>N56="土"</formula>
    </cfRule>
    <cfRule type="expression" dxfId="1975" priority="1328">
      <formula>N56="日"</formula>
    </cfRule>
  </conditionalFormatting>
  <conditionalFormatting sqref="N56">
    <cfRule type="expression" dxfId="1974" priority="1326">
      <formula>E56=5</formula>
    </cfRule>
  </conditionalFormatting>
  <conditionalFormatting sqref="N60">
    <cfRule type="expression" dxfId="1973" priority="1324">
      <formula>N60="土"</formula>
    </cfRule>
    <cfRule type="expression" dxfId="1972" priority="1325">
      <formula>N60="日"</formula>
    </cfRule>
  </conditionalFormatting>
  <conditionalFormatting sqref="N60">
    <cfRule type="expression" dxfId="1971" priority="1323">
      <formula>E60=5</formula>
    </cfRule>
  </conditionalFormatting>
  <conditionalFormatting sqref="L18">
    <cfRule type="expression" dxfId="1970" priority="1318">
      <formula>L19=$AY$19</formula>
    </cfRule>
    <cfRule type="expression" dxfId="1969" priority="1319">
      <formula>L19=$AY$20</formula>
    </cfRule>
  </conditionalFormatting>
  <conditionalFormatting sqref="L18">
    <cfRule type="expression" dxfId="1968" priority="1316">
      <formula>E19=11</formula>
    </cfRule>
    <cfRule type="expression" dxfId="1967" priority="1317">
      <formula>E19=5</formula>
    </cfRule>
  </conditionalFormatting>
  <conditionalFormatting sqref="L22">
    <cfRule type="expression" dxfId="1966" priority="1314">
      <formula>L23=$AY$19</formula>
    </cfRule>
    <cfRule type="expression" dxfId="1965" priority="1315">
      <formula>L23=$AY$20</formula>
    </cfRule>
  </conditionalFormatting>
  <conditionalFormatting sqref="L22">
    <cfRule type="expression" dxfId="1964" priority="1312">
      <formula>E23=11</formula>
    </cfRule>
    <cfRule type="expression" dxfId="1963" priority="1313">
      <formula>E23=5</formula>
    </cfRule>
  </conditionalFormatting>
  <conditionalFormatting sqref="L26">
    <cfRule type="expression" dxfId="1962" priority="1310">
      <formula>L27=$AY$19</formula>
    </cfRule>
    <cfRule type="expression" dxfId="1961" priority="1311">
      <formula>L27=$AY$20</formula>
    </cfRule>
  </conditionalFormatting>
  <conditionalFormatting sqref="L26">
    <cfRule type="expression" dxfId="1960" priority="1308">
      <formula>E27=11</formula>
    </cfRule>
    <cfRule type="expression" dxfId="1959" priority="1309">
      <formula>E27=5</formula>
    </cfRule>
  </conditionalFormatting>
  <conditionalFormatting sqref="L30">
    <cfRule type="expression" dxfId="1958" priority="1306">
      <formula>L31=$AY$19</formula>
    </cfRule>
    <cfRule type="expression" dxfId="1957" priority="1307">
      <formula>L31=$AY$20</formula>
    </cfRule>
  </conditionalFormatting>
  <conditionalFormatting sqref="L30">
    <cfRule type="expression" dxfId="1956" priority="1304">
      <formula>E31=11</formula>
    </cfRule>
    <cfRule type="expression" dxfId="1955" priority="1305">
      <formula>E31=5</formula>
    </cfRule>
  </conditionalFormatting>
  <conditionalFormatting sqref="L34">
    <cfRule type="expression" dxfId="1954" priority="1302">
      <formula>L35=$AY$19</formula>
    </cfRule>
    <cfRule type="expression" dxfId="1953" priority="1303">
      <formula>L35=$AY$20</formula>
    </cfRule>
  </conditionalFormatting>
  <conditionalFormatting sqref="L34">
    <cfRule type="expression" dxfId="1952" priority="1300">
      <formula>E35=11</formula>
    </cfRule>
    <cfRule type="expression" dxfId="1951" priority="1301">
      <formula>E35=5</formula>
    </cfRule>
  </conditionalFormatting>
  <conditionalFormatting sqref="L39">
    <cfRule type="expression" dxfId="1950" priority="1298">
      <formula>L40=$AY$19</formula>
    </cfRule>
    <cfRule type="expression" dxfId="1949" priority="1299">
      <formula>L40=$AY$20</formula>
    </cfRule>
  </conditionalFormatting>
  <conditionalFormatting sqref="L39">
    <cfRule type="expression" dxfId="1948" priority="1296">
      <formula>E40=11</formula>
    </cfRule>
    <cfRule type="expression" dxfId="1947" priority="1297">
      <formula>E40=5</formula>
    </cfRule>
  </conditionalFormatting>
  <conditionalFormatting sqref="L43">
    <cfRule type="expression" dxfId="1946" priority="1294">
      <formula>L44=$AY$19</formula>
    </cfRule>
    <cfRule type="expression" dxfId="1945" priority="1295">
      <formula>L44=$AY$20</formula>
    </cfRule>
  </conditionalFormatting>
  <conditionalFormatting sqref="L43">
    <cfRule type="expression" dxfId="1944" priority="1292">
      <formula>E44=11</formula>
    </cfRule>
    <cfRule type="expression" dxfId="1943" priority="1293">
      <formula>E44=5</formula>
    </cfRule>
  </conditionalFormatting>
  <conditionalFormatting sqref="L47">
    <cfRule type="expression" dxfId="1942" priority="1290">
      <formula>L48=$AY$19</formula>
    </cfRule>
    <cfRule type="expression" dxfId="1941" priority="1291">
      <formula>L48=$AY$20</formula>
    </cfRule>
  </conditionalFormatting>
  <conditionalFormatting sqref="L47">
    <cfRule type="expression" dxfId="1940" priority="1288">
      <formula>E48=11</formula>
    </cfRule>
    <cfRule type="expression" dxfId="1939" priority="1289">
      <formula>E48=5</formula>
    </cfRule>
  </conditionalFormatting>
  <conditionalFormatting sqref="L51">
    <cfRule type="expression" dxfId="1938" priority="1286">
      <formula>L52=$AY$19</formula>
    </cfRule>
    <cfRule type="expression" dxfId="1937" priority="1287">
      <formula>L52=$AY$20</formula>
    </cfRule>
  </conditionalFormatting>
  <conditionalFormatting sqref="L51">
    <cfRule type="expression" dxfId="1936" priority="1284">
      <formula>E52=11</formula>
    </cfRule>
    <cfRule type="expression" dxfId="1935" priority="1285">
      <formula>E52=5</formula>
    </cfRule>
  </conditionalFormatting>
  <conditionalFormatting sqref="L55">
    <cfRule type="expression" dxfId="1934" priority="1282">
      <formula>L56=$AY$19</formula>
    </cfRule>
    <cfRule type="expression" dxfId="1933" priority="1283">
      <formula>L56=$AY$20</formula>
    </cfRule>
  </conditionalFormatting>
  <conditionalFormatting sqref="L55">
    <cfRule type="expression" dxfId="1932" priority="1280">
      <formula>E56=11</formula>
    </cfRule>
    <cfRule type="expression" dxfId="1931" priority="1281">
      <formula>E56=5</formula>
    </cfRule>
  </conditionalFormatting>
  <conditionalFormatting sqref="L59">
    <cfRule type="expression" dxfId="1930" priority="1278">
      <formula>L60=$AY$19</formula>
    </cfRule>
    <cfRule type="expression" dxfId="1929" priority="1279">
      <formula>L60=$AY$20</formula>
    </cfRule>
  </conditionalFormatting>
  <conditionalFormatting sqref="L59">
    <cfRule type="expression" dxfId="1928" priority="1276">
      <formula>E60=11</formula>
    </cfRule>
    <cfRule type="expression" dxfId="1927" priority="1277">
      <formula>E60=5</formula>
    </cfRule>
  </conditionalFormatting>
  <conditionalFormatting sqref="L19">
    <cfRule type="expression" dxfId="1926" priority="1271">
      <formula>E19=11</formula>
    </cfRule>
    <cfRule type="expression" dxfId="1925" priority="1272">
      <formula>E19=5</formula>
    </cfRule>
    <cfRule type="expression" dxfId="1924" priority="1273">
      <formula>L19="土"</formula>
    </cfRule>
    <cfRule type="expression" dxfId="1923" priority="1274">
      <formula>L19="日"</formula>
    </cfRule>
  </conditionalFormatting>
  <conditionalFormatting sqref="L23">
    <cfRule type="expression" dxfId="1922" priority="1267">
      <formula>E23=11</formula>
    </cfRule>
    <cfRule type="expression" dxfId="1921" priority="1268">
      <formula>E23=5</formula>
    </cfRule>
    <cfRule type="expression" dxfId="1920" priority="1269">
      <formula>L23="土"</formula>
    </cfRule>
    <cfRule type="expression" dxfId="1919" priority="1270">
      <formula>L23="日"</formula>
    </cfRule>
  </conditionalFormatting>
  <conditionalFormatting sqref="L27">
    <cfRule type="expression" dxfId="1918" priority="1263">
      <formula>E27=11</formula>
    </cfRule>
    <cfRule type="expression" dxfId="1917" priority="1264">
      <formula>E27=5</formula>
    </cfRule>
    <cfRule type="expression" dxfId="1916" priority="1265">
      <formula>L27="土"</formula>
    </cfRule>
    <cfRule type="expression" dxfId="1915" priority="1266">
      <formula>L27="日"</formula>
    </cfRule>
  </conditionalFormatting>
  <conditionalFormatting sqref="L31">
    <cfRule type="expression" dxfId="1914" priority="1259">
      <formula>E31=11</formula>
    </cfRule>
    <cfRule type="expression" dxfId="1913" priority="1260">
      <formula>E31=5</formula>
    </cfRule>
    <cfRule type="expression" dxfId="1912" priority="1261">
      <formula>L31="土"</formula>
    </cfRule>
    <cfRule type="expression" dxfId="1911" priority="1262">
      <formula>L31="日"</formula>
    </cfRule>
  </conditionalFormatting>
  <conditionalFormatting sqref="L35">
    <cfRule type="expression" dxfId="1910" priority="1255">
      <formula>E35=11</formula>
    </cfRule>
    <cfRule type="expression" dxfId="1909" priority="1256">
      <formula>E35=5</formula>
    </cfRule>
    <cfRule type="expression" dxfId="1908" priority="1257">
      <formula>L35="土"</formula>
    </cfRule>
    <cfRule type="expression" dxfId="1907" priority="1258">
      <formula>L35="日"</formula>
    </cfRule>
  </conditionalFormatting>
  <conditionalFormatting sqref="L40">
    <cfRule type="expression" dxfId="1906" priority="1251">
      <formula>E40=11</formula>
    </cfRule>
    <cfRule type="expression" dxfId="1905" priority="1252">
      <formula>E40=5</formula>
    </cfRule>
    <cfRule type="expression" dxfId="1904" priority="1253">
      <formula>L40="土"</formula>
    </cfRule>
    <cfRule type="expression" dxfId="1903" priority="1254">
      <formula>L40="日"</formula>
    </cfRule>
  </conditionalFormatting>
  <conditionalFormatting sqref="L44">
    <cfRule type="expression" dxfId="1902" priority="1247">
      <formula>E44=11</formula>
    </cfRule>
    <cfRule type="expression" dxfId="1901" priority="1248">
      <formula>E44=5</formula>
    </cfRule>
    <cfRule type="expression" dxfId="1900" priority="1249">
      <formula>L44="土"</formula>
    </cfRule>
    <cfRule type="expression" dxfId="1899" priority="1250">
      <formula>L44="日"</formula>
    </cfRule>
  </conditionalFormatting>
  <conditionalFormatting sqref="L48">
    <cfRule type="expression" dxfId="1898" priority="1243">
      <formula>E48=11</formula>
    </cfRule>
    <cfRule type="expression" dxfId="1897" priority="1244">
      <formula>E48=5</formula>
    </cfRule>
    <cfRule type="expression" dxfId="1896" priority="1245">
      <formula>L48="土"</formula>
    </cfRule>
    <cfRule type="expression" dxfId="1895" priority="1246">
      <formula>L48="日"</formula>
    </cfRule>
  </conditionalFormatting>
  <conditionalFormatting sqref="L52">
    <cfRule type="expression" dxfId="1894" priority="1239">
      <formula>E52=11</formula>
    </cfRule>
    <cfRule type="expression" dxfId="1893" priority="1240">
      <formula>E52=5</formula>
    </cfRule>
    <cfRule type="expression" dxfId="1892" priority="1241">
      <formula>L52="土"</formula>
    </cfRule>
    <cfRule type="expression" dxfId="1891" priority="1242">
      <formula>L52="日"</formula>
    </cfRule>
  </conditionalFormatting>
  <conditionalFormatting sqref="L56">
    <cfRule type="expression" dxfId="1890" priority="1235">
      <formula>E56=11</formula>
    </cfRule>
    <cfRule type="expression" dxfId="1889" priority="1236">
      <formula>E56=5</formula>
    </cfRule>
    <cfRule type="expression" dxfId="1888" priority="1237">
      <formula>L56="土"</formula>
    </cfRule>
    <cfRule type="expression" dxfId="1887" priority="1238">
      <formula>L56="日"</formula>
    </cfRule>
  </conditionalFormatting>
  <conditionalFormatting sqref="L60">
    <cfRule type="expression" dxfId="1886" priority="1231">
      <formula>E60=11</formula>
    </cfRule>
    <cfRule type="expression" dxfId="1885" priority="1232">
      <formula>E60=5</formula>
    </cfRule>
    <cfRule type="expression" dxfId="1884" priority="1233">
      <formula>L60="土"</formula>
    </cfRule>
    <cfRule type="expression" dxfId="1883" priority="1234">
      <formula>L60="日"</formula>
    </cfRule>
  </conditionalFormatting>
  <conditionalFormatting sqref="AF14">
    <cfRule type="expression" dxfId="1882" priority="168">
      <formula>AND(E15=9,$AY$2=2021,2022,2023,2025,2026,2027,2029,2030)</formula>
    </cfRule>
    <cfRule type="expression" dxfId="1881" priority="1230">
      <formula>OR(E15=11,E15=12)</formula>
    </cfRule>
  </conditionalFormatting>
  <conditionalFormatting sqref="AF15">
    <cfRule type="expression" dxfId="1880" priority="123">
      <formula>AND(E15=9,+$AY$2=2021,2022,2023,2025,2026,2027,2029,2030)</formula>
    </cfRule>
    <cfRule type="expression" dxfId="1879" priority="1229">
      <formula>OR(E15=11,E15=12)</formula>
    </cfRule>
  </conditionalFormatting>
  <conditionalFormatting sqref="R14">
    <cfRule type="expression" dxfId="1878" priority="1228">
      <formula>AND(OR(E15=1,E15=10),$R$15=$AY$14)</formula>
    </cfRule>
  </conditionalFormatting>
  <conditionalFormatting sqref="R15">
    <cfRule type="expression" dxfId="1877" priority="1227">
      <formula>AND(OR(E15=1,E15=10),R15=$AY$14)</formula>
    </cfRule>
  </conditionalFormatting>
  <conditionalFormatting sqref="S14">
    <cfRule type="expression" dxfId="1876" priority="1226">
      <formula>AND(OR(E15=1,E15=10),S15=$AY$14)</formula>
    </cfRule>
  </conditionalFormatting>
  <conditionalFormatting sqref="S15">
    <cfRule type="expression" dxfId="1875" priority="1225">
      <formula>AND(OR(E15=1,E15=10),S15=$AY$14)</formula>
    </cfRule>
  </conditionalFormatting>
  <conditionalFormatting sqref="T14:X14">
    <cfRule type="expression" dxfId="1874" priority="1224">
      <formula>AND(OR(E15=1,E15=10),T15=$AY$14)</formula>
    </cfRule>
  </conditionalFormatting>
  <conditionalFormatting sqref="T15:X15">
    <cfRule type="expression" dxfId="1873" priority="1223">
      <formula>AND(OR(E15=1,E15=10),T15=$AY$14)</formula>
    </cfRule>
  </conditionalFormatting>
  <conditionalFormatting sqref="T43">
    <cfRule type="expression" dxfId="1872" priority="1221">
      <formula>T44=$AY$19</formula>
    </cfRule>
    <cfRule type="expression" dxfId="1871" priority="1222">
      <formula>T44=$AY$20</formula>
    </cfRule>
  </conditionalFormatting>
  <conditionalFormatting sqref="T43">
    <cfRule type="expression" dxfId="1870" priority="1219">
      <formula>E44=8</formula>
    </cfRule>
    <cfRule type="expression" dxfId="1869" priority="1220">
      <formula>E44=2</formula>
    </cfRule>
  </conditionalFormatting>
  <conditionalFormatting sqref="T43">
    <cfRule type="expression" dxfId="1868" priority="1218">
      <formula>AND(E44=1,T44=$AY$14)</formula>
    </cfRule>
  </conditionalFormatting>
  <conditionalFormatting sqref="Y14">
    <cfRule type="expression" dxfId="1867" priority="1217">
      <formula>AND(OR(E15=7,E15=9),Y15=$AY$14)</formula>
    </cfRule>
  </conditionalFormatting>
  <conditionalFormatting sqref="Y15">
    <cfRule type="expression" dxfId="1866" priority="1216">
      <formula>AND(OR(E15=7,E15=9),Y15=$AY$14)</formula>
    </cfRule>
  </conditionalFormatting>
  <conditionalFormatting sqref="Z14">
    <cfRule type="expression" dxfId="1865" priority="1215">
      <formula>AND(OR(E15=7,E15=9),Z15=$AY$14)</formula>
    </cfRule>
  </conditionalFormatting>
  <conditionalFormatting sqref="Z15">
    <cfRule type="expression" dxfId="1864" priority="1214">
      <formula>AND(OR(E15=7,E15=9),Z15=$AY$14)</formula>
    </cfRule>
  </conditionalFormatting>
  <conditionalFormatting sqref="AA14">
    <cfRule type="expression" dxfId="1863" priority="1213">
      <formula>AND(OR(E15=7,E15=9),AA15=$AY$14)</formula>
    </cfRule>
  </conditionalFormatting>
  <conditionalFormatting sqref="AA15">
    <cfRule type="expression" dxfId="1862" priority="1212">
      <formula>AND(OR(E15=7,E15=9),AA15=$AY$14)</formula>
    </cfRule>
  </conditionalFormatting>
  <conditionalFormatting sqref="AB14">
    <cfRule type="expression" dxfId="1861" priority="1211">
      <formula>AND(OR(E15=7,E15=9),AB15=$AY$14)</formula>
    </cfRule>
  </conditionalFormatting>
  <conditionalFormatting sqref="AB15">
    <cfRule type="expression" dxfId="1860" priority="1210">
      <formula>AND(OR(E15=7,E15=9),AB15=$AY$14)</formula>
    </cfRule>
  </conditionalFormatting>
  <conditionalFormatting sqref="AC14">
    <cfRule type="expression" dxfId="1859" priority="1203">
      <formula>AND(E15=3,$AY$2=2021,2024,2025,2026,2028,2029,2030)</formula>
    </cfRule>
    <cfRule type="expression" dxfId="1858" priority="1209">
      <formula>AND(OR(E15=7,E15=9),AC15=$AY$14)</formula>
    </cfRule>
  </conditionalFormatting>
  <conditionalFormatting sqref="AC15">
    <cfRule type="expression" dxfId="1857" priority="1202">
      <formula>AND(D+$AY$2=2021,2024,2025,2026,2028,2029,2030)</formula>
    </cfRule>
    <cfRule type="expression" dxfId="1856" priority="1208">
      <formula>AND(OR(E15=7,E15=9),AC15=$AY$14)</formula>
    </cfRule>
  </conditionalFormatting>
  <conditionalFormatting sqref="AD14">
    <cfRule type="expression" dxfId="1855" priority="1201">
      <formula>AND(E15=3,+$AY$2=2022,2023,2027,2031)</formula>
    </cfRule>
    <cfRule type="expression" dxfId="1854" priority="1207">
      <formula>AND(OR(E15=7,E15=9),AD15=$AY$14)</formula>
    </cfRule>
  </conditionalFormatting>
  <conditionalFormatting sqref="AD15">
    <cfRule type="expression" dxfId="1853" priority="1200">
      <formula>AND(E15=3,$AY$2=2022,2023,2027,2031)</formula>
    </cfRule>
    <cfRule type="expression" dxfId="1852" priority="1206">
      <formula>AND(OR(E15=7,E15=9),AD15=$AY$14)</formula>
    </cfRule>
  </conditionalFormatting>
  <conditionalFormatting sqref="AE14">
    <cfRule type="expression" dxfId="1851" priority="258">
      <formula>AND(E15=9,$AY$2=2024,2028)</formula>
    </cfRule>
    <cfRule type="expression" dxfId="1850" priority="1205">
      <formula>AND(OR(E15=7,E15=9),AE15=$AY$14)</formula>
    </cfRule>
  </conditionalFormatting>
  <conditionalFormatting sqref="AE15">
    <cfRule type="expression" dxfId="1849" priority="213">
      <formula>AND(E15=9,$AY$2=2024,2028)</formula>
    </cfRule>
    <cfRule type="expression" dxfId="1848" priority="1204">
      <formula>AND(OR(E15=7,E15=9),AE15=$AY$14)</formula>
    </cfRule>
  </conditionalFormatting>
  <conditionalFormatting sqref="Y18">
    <cfRule type="expression" dxfId="1847" priority="1198">
      <formula>Y19=$AY$19</formula>
    </cfRule>
    <cfRule type="expression" dxfId="1846" priority="1199">
      <formula>Y19=$AY$20</formula>
    </cfRule>
  </conditionalFormatting>
  <conditionalFormatting sqref="Y18">
    <cfRule type="expression" dxfId="1845" priority="1197">
      <formula>AND(OR(E19=7,E19=9),Y19=$AY$14)</formula>
    </cfRule>
  </conditionalFormatting>
  <conditionalFormatting sqref="Y22">
    <cfRule type="expression" dxfId="1844" priority="1195">
      <formula>Y23=$AY$19</formula>
    </cfRule>
    <cfRule type="expression" dxfId="1843" priority="1196">
      <formula>Y23=$AY$20</formula>
    </cfRule>
  </conditionalFormatting>
  <conditionalFormatting sqref="Y22">
    <cfRule type="expression" dxfId="1842" priority="1194">
      <formula>AND(OR(E23=7,E23=9),Y23=$AY$14)</formula>
    </cfRule>
  </conditionalFormatting>
  <conditionalFormatting sqref="Y26">
    <cfRule type="expression" dxfId="1841" priority="1192">
      <formula>Y27=$AY$19</formula>
    </cfRule>
    <cfRule type="expression" dxfId="1840" priority="1193">
      <formula>Y27=$AY$20</formula>
    </cfRule>
  </conditionalFormatting>
  <conditionalFormatting sqref="Y26">
    <cfRule type="expression" dxfId="1839" priority="1191">
      <formula>AND(OR(E27=7,E27=9),Y27=$AY$14)</formula>
    </cfRule>
  </conditionalFormatting>
  <conditionalFormatting sqref="Y30">
    <cfRule type="expression" dxfId="1838" priority="1189">
      <formula>Y31=$AY$19</formula>
    </cfRule>
    <cfRule type="expression" dxfId="1837" priority="1190">
      <formula>Y31=$AY$20</formula>
    </cfRule>
  </conditionalFormatting>
  <conditionalFormatting sqref="Y30">
    <cfRule type="expression" dxfId="1836" priority="1188">
      <formula>AND(OR(E31=7,E31=9),Y31=$AY$14)</formula>
    </cfRule>
  </conditionalFormatting>
  <conditionalFormatting sqref="Y34">
    <cfRule type="expression" dxfId="1835" priority="1186">
      <formula>Y35=$AY$19</formula>
    </cfRule>
    <cfRule type="expression" dxfId="1834" priority="1187">
      <formula>Y35=$AY$20</formula>
    </cfRule>
  </conditionalFormatting>
  <conditionalFormatting sqref="Y34">
    <cfRule type="expression" dxfId="1833" priority="1185">
      <formula>AND(OR(E35=7,E35=9),Y35=$AY$14)</formula>
    </cfRule>
  </conditionalFormatting>
  <conditionalFormatting sqref="Y39">
    <cfRule type="expression" dxfId="1832" priority="1183">
      <formula>Y40=$AY$19</formula>
    </cfRule>
    <cfRule type="expression" dxfId="1831" priority="1184">
      <formula>Y40=$AY$20</formula>
    </cfRule>
  </conditionalFormatting>
  <conditionalFormatting sqref="Y39">
    <cfRule type="expression" dxfId="1830" priority="1182">
      <formula>AND(OR(E40=7,E40=9),Y40=$AY$14)</formula>
    </cfRule>
  </conditionalFormatting>
  <conditionalFormatting sqref="Y43">
    <cfRule type="expression" dxfId="1829" priority="1180">
      <formula>Y44=$AY$19</formula>
    </cfRule>
    <cfRule type="expression" dxfId="1828" priority="1181">
      <formula>Y44=$AY$20</formula>
    </cfRule>
  </conditionalFormatting>
  <conditionalFormatting sqref="Y43">
    <cfRule type="expression" dxfId="1827" priority="1179">
      <formula>AND(OR(E44=7,E44=9),Y44=$AY$14)</formula>
    </cfRule>
  </conditionalFormatting>
  <conditionalFormatting sqref="Y47">
    <cfRule type="expression" dxfId="1826" priority="1177">
      <formula>Y48=$AY$19</formula>
    </cfRule>
    <cfRule type="expression" dxfId="1825" priority="1178">
      <formula>Y48=$AY$20</formula>
    </cfRule>
  </conditionalFormatting>
  <conditionalFormatting sqref="Y47">
    <cfRule type="expression" dxfId="1824" priority="1176">
      <formula>AND(OR(E48=7,E48=9),Y48=$AY$14)</formula>
    </cfRule>
  </conditionalFormatting>
  <conditionalFormatting sqref="Y51">
    <cfRule type="expression" dxfId="1823" priority="1174">
      <formula>Y52=$AY$19</formula>
    </cfRule>
    <cfRule type="expression" dxfId="1822" priority="1175">
      <formula>Y52=$AY$20</formula>
    </cfRule>
  </conditionalFormatting>
  <conditionalFormatting sqref="Y51">
    <cfRule type="expression" dxfId="1821" priority="1173">
      <formula>AND(OR(E52=7,E52=9),Y52=$AY$14)</formula>
    </cfRule>
  </conditionalFormatting>
  <conditionalFormatting sqref="Y55">
    <cfRule type="expression" dxfId="1820" priority="1171">
      <formula>Y56=$AY$19</formula>
    </cfRule>
    <cfRule type="expression" dxfId="1819" priority="1172">
      <formula>Y56=$AY$20</formula>
    </cfRule>
  </conditionalFormatting>
  <conditionalFormatting sqref="Y55">
    <cfRule type="expression" dxfId="1818" priority="1170">
      <formula>AND(OR(E56=7,E56=9),Y56=$AY$14)</formula>
    </cfRule>
  </conditionalFormatting>
  <conditionalFormatting sqref="Y59">
    <cfRule type="expression" dxfId="1817" priority="1168">
      <formula>Y60=$AY$19</formula>
    </cfRule>
    <cfRule type="expression" dxfId="1816" priority="1169">
      <formula>Y60=$AY$20</formula>
    </cfRule>
  </conditionalFormatting>
  <conditionalFormatting sqref="Y59">
    <cfRule type="expression" dxfId="1815" priority="1167">
      <formula>AND(OR(E60=7,E60=9),Y60=$AY$14)</formula>
    </cfRule>
  </conditionalFormatting>
  <conditionalFormatting sqref="Y19">
    <cfRule type="expression" dxfId="1814" priority="1165">
      <formula>Y19="土"</formula>
    </cfRule>
    <cfRule type="expression" dxfId="1813" priority="1166">
      <formula>Y19="日"</formula>
    </cfRule>
  </conditionalFormatting>
  <conditionalFormatting sqref="Y19">
    <cfRule type="expression" dxfId="1812" priority="1164">
      <formula>AND(OR(E19=7,E19=9),Y19=$AY$14)</formula>
    </cfRule>
  </conditionalFormatting>
  <conditionalFormatting sqref="Y23">
    <cfRule type="expression" dxfId="1811" priority="1162">
      <formula>Y23="土"</formula>
    </cfRule>
    <cfRule type="expression" dxfId="1810" priority="1163">
      <formula>Y23="日"</formula>
    </cfRule>
  </conditionalFormatting>
  <conditionalFormatting sqref="Y23">
    <cfRule type="expression" dxfId="1809" priority="1161">
      <formula>AND(OR(E23=7,E23=9),Y23=$AY$14)</formula>
    </cfRule>
  </conditionalFormatting>
  <conditionalFormatting sqref="Y27">
    <cfRule type="expression" dxfId="1808" priority="1159">
      <formula>Y27="土"</formula>
    </cfRule>
    <cfRule type="expression" dxfId="1807" priority="1160">
      <formula>Y27="日"</formula>
    </cfRule>
  </conditionalFormatting>
  <conditionalFormatting sqref="Y27">
    <cfRule type="expression" dxfId="1806" priority="1158">
      <formula>AND(OR(E27=7,E27=9),Y27=$AY$14)</formula>
    </cfRule>
  </conditionalFormatting>
  <conditionalFormatting sqref="Y31">
    <cfRule type="expression" dxfId="1805" priority="1156">
      <formula>Y31="土"</formula>
    </cfRule>
    <cfRule type="expression" dxfId="1804" priority="1157">
      <formula>Y31="日"</formula>
    </cfRule>
  </conditionalFormatting>
  <conditionalFormatting sqref="Y31">
    <cfRule type="expression" dxfId="1803" priority="1155">
      <formula>AND(OR(E31=7,E31=9),Y31=$AY$14)</formula>
    </cfRule>
  </conditionalFormatting>
  <conditionalFormatting sqref="Y35">
    <cfRule type="expression" dxfId="1802" priority="1153">
      <formula>Y35="土"</formula>
    </cfRule>
    <cfRule type="expression" dxfId="1801" priority="1154">
      <formula>Y35="日"</formula>
    </cfRule>
  </conditionalFormatting>
  <conditionalFormatting sqref="Y35">
    <cfRule type="expression" dxfId="1800" priority="1152">
      <formula>AND(OR(E35=7,E35=9),Y35=$AY$14)</formula>
    </cfRule>
  </conditionalFormatting>
  <conditionalFormatting sqref="Y40">
    <cfRule type="expression" dxfId="1799" priority="1150">
      <formula>Y40="土"</formula>
    </cfRule>
    <cfRule type="expression" dxfId="1798" priority="1151">
      <formula>Y40="日"</formula>
    </cfRule>
  </conditionalFormatting>
  <conditionalFormatting sqref="Y40">
    <cfRule type="expression" dxfId="1797" priority="1149">
      <formula>AND(OR(E40=7,E40=9),Y40=$AY$14)</formula>
    </cfRule>
  </conditionalFormatting>
  <conditionalFormatting sqref="Y44">
    <cfRule type="expression" dxfId="1796" priority="1147">
      <formula>Y44="土"</formula>
    </cfRule>
    <cfRule type="expression" dxfId="1795" priority="1148">
      <formula>Y44="日"</formula>
    </cfRule>
  </conditionalFormatting>
  <conditionalFormatting sqref="Y44">
    <cfRule type="expression" dxfId="1794" priority="1146">
      <formula>AND(OR(E44=7,E44=9),Y44=$AY$14)</formula>
    </cfRule>
  </conditionalFormatting>
  <conditionalFormatting sqref="Y48">
    <cfRule type="expression" dxfId="1793" priority="1144">
      <formula>Y48="土"</formula>
    </cfRule>
    <cfRule type="expression" dxfId="1792" priority="1145">
      <formula>Y48="日"</formula>
    </cfRule>
  </conditionalFormatting>
  <conditionalFormatting sqref="Y48">
    <cfRule type="expression" dxfId="1791" priority="1143">
      <formula>AND(OR(E48=7,E48=9),Y48=$AY$14)</formula>
    </cfRule>
  </conditionalFormatting>
  <conditionalFormatting sqref="Y52">
    <cfRule type="expression" dxfId="1790" priority="1141">
      <formula>Y52="土"</formula>
    </cfRule>
    <cfRule type="expression" dxfId="1789" priority="1142">
      <formula>Y52="日"</formula>
    </cfRule>
  </conditionalFormatting>
  <conditionalFormatting sqref="Y52">
    <cfRule type="expression" dxfId="1788" priority="1140">
      <formula>AND(OR(E52=7,E52=9),Y52=$AY$14)</formula>
    </cfRule>
  </conditionalFormatting>
  <conditionalFormatting sqref="Y56">
    <cfRule type="expression" dxfId="1787" priority="1138">
      <formula>Y56="土"</formula>
    </cfRule>
    <cfRule type="expression" dxfId="1786" priority="1139">
      <formula>Y56="日"</formula>
    </cfRule>
  </conditionalFormatting>
  <conditionalFormatting sqref="Y56">
    <cfRule type="expression" dxfId="1785" priority="1137">
      <formula>AND(OR(E56=7,E56=9),Y56=$AY$14)</formula>
    </cfRule>
  </conditionalFormatting>
  <conditionalFormatting sqref="Y60">
    <cfRule type="expression" dxfId="1784" priority="1135">
      <formula>Y60="土"</formula>
    </cfRule>
    <cfRule type="expression" dxfId="1783" priority="1136">
      <formula>Y60="日"</formula>
    </cfRule>
  </conditionalFormatting>
  <conditionalFormatting sqref="Y60">
    <cfRule type="expression" dxfId="1782" priority="1134">
      <formula>AND(OR(E60=7,E60=9),Y60=$AY$14)</formula>
    </cfRule>
  </conditionalFormatting>
  <conditionalFormatting sqref="Z18">
    <cfRule type="expression" dxfId="1781" priority="1132">
      <formula>Z19=$AY$19</formula>
    </cfRule>
    <cfRule type="expression" dxfId="1780" priority="1133">
      <formula>Z19=$AY$20</formula>
    </cfRule>
  </conditionalFormatting>
  <conditionalFormatting sqref="Z18">
    <cfRule type="expression" dxfId="1779" priority="1131">
      <formula>AND(OR(E19=7,E19=9),Z19=$AY$14)</formula>
    </cfRule>
  </conditionalFormatting>
  <conditionalFormatting sqref="Z22">
    <cfRule type="expression" dxfId="1778" priority="1129">
      <formula>Z23=$AY$19</formula>
    </cfRule>
    <cfRule type="expression" dxfId="1777" priority="1130">
      <formula>Z23=$AY$20</formula>
    </cfRule>
  </conditionalFormatting>
  <conditionalFormatting sqref="Z22">
    <cfRule type="expression" dxfId="1776" priority="1128">
      <formula>AND(OR(E23=7,E23=9),Z23=$AY$14)</formula>
    </cfRule>
  </conditionalFormatting>
  <conditionalFormatting sqref="Z26">
    <cfRule type="expression" dxfId="1775" priority="1126">
      <formula>Z27=$AY$19</formula>
    </cfRule>
    <cfRule type="expression" dxfId="1774" priority="1127">
      <formula>Z27=$AY$20</formula>
    </cfRule>
  </conditionalFormatting>
  <conditionalFormatting sqref="Z26">
    <cfRule type="expression" dxfId="1773" priority="1125">
      <formula>AND(OR(E27=7,E27=9),Z27=$AY$14)</formula>
    </cfRule>
  </conditionalFormatting>
  <conditionalFormatting sqref="Z30">
    <cfRule type="expression" dxfId="1772" priority="1123">
      <formula>Z31=$AY$19</formula>
    </cfRule>
    <cfRule type="expression" dxfId="1771" priority="1124">
      <formula>Z31=$AY$20</formula>
    </cfRule>
  </conditionalFormatting>
  <conditionalFormatting sqref="Z30">
    <cfRule type="expression" dxfId="1770" priority="1122">
      <formula>AND(OR(E31=7,E31=9),Z31=$AY$14)</formula>
    </cfRule>
  </conditionalFormatting>
  <conditionalFormatting sqref="Z34">
    <cfRule type="expression" dxfId="1769" priority="1120">
      <formula>Z35=$AY$19</formula>
    </cfRule>
    <cfRule type="expression" dxfId="1768" priority="1121">
      <formula>Z35=$AY$20</formula>
    </cfRule>
  </conditionalFormatting>
  <conditionalFormatting sqref="Z34">
    <cfRule type="expression" dxfId="1767" priority="1119">
      <formula>AND(OR(E35=7,E35=9),Z35=$AY$14)</formula>
    </cfRule>
  </conditionalFormatting>
  <conditionalFormatting sqref="Z39">
    <cfRule type="expression" dxfId="1766" priority="1117">
      <formula>Z40=$AY$19</formula>
    </cfRule>
    <cfRule type="expression" dxfId="1765" priority="1118">
      <formula>Z40=$AY$20</formula>
    </cfRule>
  </conditionalFormatting>
  <conditionalFormatting sqref="Z39">
    <cfRule type="expression" dxfId="1764" priority="1116">
      <formula>AND(OR(E40=7,E40=9),Z40=$AY$14)</formula>
    </cfRule>
  </conditionalFormatting>
  <conditionalFormatting sqref="Z43">
    <cfRule type="expression" dxfId="1763" priority="1114">
      <formula>Z44=$AY$19</formula>
    </cfRule>
    <cfRule type="expression" dxfId="1762" priority="1115">
      <formula>Z44=$AY$20</formula>
    </cfRule>
  </conditionalFormatting>
  <conditionalFormatting sqref="Z43">
    <cfRule type="expression" dxfId="1761" priority="1113">
      <formula>AND(OR(E44=7,E44=9),Z44=$AY$14)</formula>
    </cfRule>
  </conditionalFormatting>
  <conditionalFormatting sqref="Z47">
    <cfRule type="expression" dxfId="1760" priority="1111">
      <formula>Z48=$AY$19</formula>
    </cfRule>
    <cfRule type="expression" dxfId="1759" priority="1112">
      <formula>Z48=$AY$20</formula>
    </cfRule>
  </conditionalFormatting>
  <conditionalFormatting sqref="Z47">
    <cfRule type="expression" dxfId="1758" priority="1110">
      <formula>AND(OR(E48=7,E48=9),Z48=$AY$14)</formula>
    </cfRule>
  </conditionalFormatting>
  <conditionalFormatting sqref="Z51">
    <cfRule type="expression" dxfId="1757" priority="1108">
      <formula>Z52=$AY$19</formula>
    </cfRule>
    <cfRule type="expression" dxfId="1756" priority="1109">
      <formula>Z52=$AY$20</formula>
    </cfRule>
  </conditionalFormatting>
  <conditionalFormatting sqref="Z51">
    <cfRule type="expression" dxfId="1755" priority="1107">
      <formula>AND(OR(E52=7,E52=9),Z52=$AY$14)</formula>
    </cfRule>
  </conditionalFormatting>
  <conditionalFormatting sqref="Z55">
    <cfRule type="expression" dxfId="1754" priority="1105">
      <formula>Z56=$AY$19</formula>
    </cfRule>
    <cfRule type="expression" dxfId="1753" priority="1106">
      <formula>Z56=$AY$20</formula>
    </cfRule>
  </conditionalFormatting>
  <conditionalFormatting sqref="Z55">
    <cfRule type="expression" dxfId="1752" priority="1104">
      <formula>AND(OR(E56=7,E56=9),Z56=$AY$14)</formula>
    </cfRule>
  </conditionalFormatting>
  <conditionalFormatting sqref="Z59">
    <cfRule type="expression" dxfId="1751" priority="1102">
      <formula>Z60=$AY$19</formula>
    </cfRule>
    <cfRule type="expression" dxfId="1750" priority="1103">
      <formula>Z60=$AY$20</formula>
    </cfRule>
  </conditionalFormatting>
  <conditionalFormatting sqref="Z59">
    <cfRule type="expression" dxfId="1749" priority="1101">
      <formula>AND(OR(E60=7,E60=9),Z60=$AY$14)</formula>
    </cfRule>
  </conditionalFormatting>
  <conditionalFormatting sqref="Z19">
    <cfRule type="expression" dxfId="1748" priority="1099">
      <formula>Z19="土"</formula>
    </cfRule>
    <cfRule type="expression" dxfId="1747" priority="1100">
      <formula>Z19="日"</formula>
    </cfRule>
  </conditionalFormatting>
  <conditionalFormatting sqref="Z19">
    <cfRule type="expression" dxfId="1746" priority="1098">
      <formula>AND(OR(E19=7,E19=9),Z19=$AY$14)</formula>
    </cfRule>
  </conditionalFormatting>
  <conditionalFormatting sqref="Z23">
    <cfRule type="expression" dxfId="1745" priority="1096">
      <formula>Z23="土"</formula>
    </cfRule>
    <cfRule type="expression" dxfId="1744" priority="1097">
      <formula>Z23="日"</formula>
    </cfRule>
  </conditionalFormatting>
  <conditionalFormatting sqref="Z23">
    <cfRule type="expression" dxfId="1743" priority="1095">
      <formula>AND(OR(E23=7,E23=9),Z23=$AY$14)</formula>
    </cfRule>
  </conditionalFormatting>
  <conditionalFormatting sqref="Z27">
    <cfRule type="expression" dxfId="1742" priority="1093">
      <formula>Z27="土"</formula>
    </cfRule>
    <cfRule type="expression" dxfId="1741" priority="1094">
      <formula>Z27="日"</formula>
    </cfRule>
  </conditionalFormatting>
  <conditionalFormatting sqref="Z27">
    <cfRule type="expression" dxfId="1740" priority="1092">
      <formula>AND(OR(E27=7,E27=9),Z27=$AY$14)</formula>
    </cfRule>
  </conditionalFormatting>
  <conditionalFormatting sqref="Z31">
    <cfRule type="expression" dxfId="1739" priority="1090">
      <formula>Z31="土"</formula>
    </cfRule>
    <cfRule type="expression" dxfId="1738" priority="1091">
      <formula>Z31="日"</formula>
    </cfRule>
  </conditionalFormatting>
  <conditionalFormatting sqref="Z31">
    <cfRule type="expression" dxfId="1737" priority="1089">
      <formula>AND(OR(E31=7,E31=9),Z31=$AY$14)</formula>
    </cfRule>
  </conditionalFormatting>
  <conditionalFormatting sqref="Z35">
    <cfRule type="expression" dxfId="1736" priority="1087">
      <formula>Z35="土"</formula>
    </cfRule>
    <cfRule type="expression" dxfId="1735" priority="1088">
      <formula>Z35="日"</formula>
    </cfRule>
  </conditionalFormatting>
  <conditionalFormatting sqref="Z35">
    <cfRule type="expression" dxfId="1734" priority="1086">
      <formula>AND(OR(E35=7,E35=9),Z35=$AY$14)</formula>
    </cfRule>
  </conditionalFormatting>
  <conditionalFormatting sqref="Z40">
    <cfRule type="expression" dxfId="1733" priority="1084">
      <formula>Z40="土"</formula>
    </cfRule>
    <cfRule type="expression" dxfId="1732" priority="1085">
      <formula>Z40="日"</formula>
    </cfRule>
  </conditionalFormatting>
  <conditionalFormatting sqref="Z40">
    <cfRule type="expression" dxfId="1731" priority="1083">
      <formula>AND(OR(E40=7,E40=9),Z40=$AY$14)</formula>
    </cfRule>
  </conditionalFormatting>
  <conditionalFormatting sqref="Z44">
    <cfRule type="expression" dxfId="1730" priority="1081">
      <formula>Z44="土"</formula>
    </cfRule>
    <cfRule type="expression" dxfId="1729" priority="1082">
      <formula>Z44="日"</formula>
    </cfRule>
  </conditionalFormatting>
  <conditionalFormatting sqref="Z44">
    <cfRule type="expression" dxfId="1728" priority="1080">
      <formula>AND(OR(E44=7,E44=9),Z44=$AY$14)</formula>
    </cfRule>
  </conditionalFormatting>
  <conditionalFormatting sqref="Z48">
    <cfRule type="expression" dxfId="1727" priority="1078">
      <formula>Z48="土"</formula>
    </cfRule>
    <cfRule type="expression" dxfId="1726" priority="1079">
      <formula>Z48="日"</formula>
    </cfRule>
  </conditionalFormatting>
  <conditionalFormatting sqref="Z48">
    <cfRule type="expression" dxfId="1725" priority="1077">
      <formula>AND(OR(E48=7,E48=9),Z48=$AY$14)</formula>
    </cfRule>
  </conditionalFormatting>
  <conditionalFormatting sqref="Z52">
    <cfRule type="expression" dxfId="1724" priority="1075">
      <formula>Z52="土"</formula>
    </cfRule>
    <cfRule type="expression" dxfId="1723" priority="1076">
      <formula>Z52="日"</formula>
    </cfRule>
  </conditionalFormatting>
  <conditionalFormatting sqref="Z52">
    <cfRule type="expression" dxfId="1722" priority="1074">
      <formula>AND(OR(E52=7,E52=9),Z52=$AY$14)</formula>
    </cfRule>
  </conditionalFormatting>
  <conditionalFormatting sqref="Z56">
    <cfRule type="expression" dxfId="1721" priority="1072">
      <formula>Z56="土"</formula>
    </cfRule>
    <cfRule type="expression" dxfId="1720" priority="1073">
      <formula>Z56="日"</formula>
    </cfRule>
  </conditionalFormatting>
  <conditionalFormatting sqref="Z56">
    <cfRule type="expression" dxfId="1719" priority="1071">
      <formula>AND(OR(E56=7,E56=9),Z56=$AY$14)</formula>
    </cfRule>
  </conditionalFormatting>
  <conditionalFormatting sqref="Z60">
    <cfRule type="expression" dxfId="1718" priority="1069">
      <formula>Z60="土"</formula>
    </cfRule>
    <cfRule type="expression" dxfId="1717" priority="1070">
      <formula>Z60="日"</formula>
    </cfRule>
  </conditionalFormatting>
  <conditionalFormatting sqref="Z60">
    <cfRule type="expression" dxfId="1716" priority="1068">
      <formula>AND(OR(E60=7,E60=9),Z60=$AY$14)</formula>
    </cfRule>
  </conditionalFormatting>
  <conditionalFormatting sqref="AA18">
    <cfRule type="expression" dxfId="1715" priority="1066">
      <formula>AA19=$AY$19</formula>
    </cfRule>
    <cfRule type="expression" dxfId="1714" priority="1067">
      <formula>AA19=$AY$20</formula>
    </cfRule>
  </conditionalFormatting>
  <conditionalFormatting sqref="AA18">
    <cfRule type="expression" dxfId="1713" priority="1065">
      <formula>AND(OR(E19=7,E19=9),AA19=$AY$14)</formula>
    </cfRule>
  </conditionalFormatting>
  <conditionalFormatting sqref="AA22">
    <cfRule type="expression" dxfId="1712" priority="1063">
      <formula>AA23=$AY$19</formula>
    </cfRule>
    <cfRule type="expression" dxfId="1711" priority="1064">
      <formula>AA23=$AY$20</formula>
    </cfRule>
  </conditionalFormatting>
  <conditionalFormatting sqref="AA22">
    <cfRule type="expression" dxfId="1710" priority="1062">
      <formula>AND(OR(E23=7,E23=9),AA23=$AY$14)</formula>
    </cfRule>
  </conditionalFormatting>
  <conditionalFormatting sqref="AA26">
    <cfRule type="expression" dxfId="1709" priority="1060">
      <formula>AA27=$AY$19</formula>
    </cfRule>
    <cfRule type="expression" dxfId="1708" priority="1061">
      <formula>AA27=$AY$20</formula>
    </cfRule>
  </conditionalFormatting>
  <conditionalFormatting sqref="AA26">
    <cfRule type="expression" dxfId="1707" priority="1059">
      <formula>AND(OR(E27=7,E27=9),AA27=$AY$14)</formula>
    </cfRule>
  </conditionalFormatting>
  <conditionalFormatting sqref="AA30">
    <cfRule type="expression" dxfId="1706" priority="1057">
      <formula>AA31=$AY$19</formula>
    </cfRule>
    <cfRule type="expression" dxfId="1705" priority="1058">
      <formula>AA31=$AY$20</formula>
    </cfRule>
  </conditionalFormatting>
  <conditionalFormatting sqref="AA30">
    <cfRule type="expression" dxfId="1704" priority="1056">
      <formula>AND(OR(E31=7,E31=9),AA31=$AY$14)</formula>
    </cfRule>
  </conditionalFormatting>
  <conditionalFormatting sqref="AA34">
    <cfRule type="expression" dxfId="1703" priority="1054">
      <formula>AA35=$AY$19</formula>
    </cfRule>
    <cfRule type="expression" dxfId="1702" priority="1055">
      <formula>AA35=$AY$20</formula>
    </cfRule>
  </conditionalFormatting>
  <conditionalFormatting sqref="AA34">
    <cfRule type="expression" dxfId="1701" priority="1053">
      <formula>AND(OR(E35=7,E35=9),AA35=$AY$14)</formula>
    </cfRule>
  </conditionalFormatting>
  <conditionalFormatting sqref="AA39">
    <cfRule type="expression" dxfId="1700" priority="1051">
      <formula>AA40=$AY$19</formula>
    </cfRule>
    <cfRule type="expression" dxfId="1699" priority="1052">
      <formula>AA40=$AY$20</formula>
    </cfRule>
  </conditionalFormatting>
  <conditionalFormatting sqref="AA39">
    <cfRule type="expression" dxfId="1698" priority="1050">
      <formula>AND(OR(E40=7,E40=9),AA40=$AY$14)</formula>
    </cfRule>
  </conditionalFormatting>
  <conditionalFormatting sqref="AA43">
    <cfRule type="expression" dxfId="1697" priority="1048">
      <formula>AA44=$AY$19</formula>
    </cfRule>
    <cfRule type="expression" dxfId="1696" priority="1049">
      <formula>AA44=$AY$20</formula>
    </cfRule>
  </conditionalFormatting>
  <conditionalFormatting sqref="AA43">
    <cfRule type="expression" dxfId="1695" priority="1047">
      <formula>AND(OR(E44=7,E44=9),AA44=$AY$14)</formula>
    </cfRule>
  </conditionalFormatting>
  <conditionalFormatting sqref="AA47">
    <cfRule type="expression" dxfId="1694" priority="1045">
      <formula>AA48=$AY$19</formula>
    </cfRule>
    <cfRule type="expression" dxfId="1693" priority="1046">
      <formula>AA48=$AY$20</formula>
    </cfRule>
  </conditionalFormatting>
  <conditionalFormatting sqref="AA47">
    <cfRule type="expression" dxfId="1692" priority="1044">
      <formula>AND(OR(E48=7,E48=9),AA48=$AY$14)</formula>
    </cfRule>
  </conditionalFormatting>
  <conditionalFormatting sqref="AA51">
    <cfRule type="expression" dxfId="1691" priority="1042">
      <formula>AA52=$AY$19</formula>
    </cfRule>
    <cfRule type="expression" dxfId="1690" priority="1043">
      <formula>AA52=$AY$20</formula>
    </cfRule>
  </conditionalFormatting>
  <conditionalFormatting sqref="AA51">
    <cfRule type="expression" dxfId="1689" priority="1041">
      <formula>AND(OR(E52=7,E52=9),AA52=$AY$14)</formula>
    </cfRule>
  </conditionalFormatting>
  <conditionalFormatting sqref="AA55">
    <cfRule type="expression" dxfId="1688" priority="1039">
      <formula>AA56=$AY$19</formula>
    </cfRule>
    <cfRule type="expression" dxfId="1687" priority="1040">
      <formula>AA56=$AY$20</formula>
    </cfRule>
  </conditionalFormatting>
  <conditionalFormatting sqref="AA55">
    <cfRule type="expression" dxfId="1686" priority="1038">
      <formula>AND(OR(E56=7,E56=9),AA56=$AY$14)</formula>
    </cfRule>
  </conditionalFormatting>
  <conditionalFormatting sqref="AA59">
    <cfRule type="expression" dxfId="1685" priority="1036">
      <formula>AA60=$AY$19</formula>
    </cfRule>
    <cfRule type="expression" dxfId="1684" priority="1037">
      <formula>AA60=$AY$20</formula>
    </cfRule>
  </conditionalFormatting>
  <conditionalFormatting sqref="AA59">
    <cfRule type="expression" dxfId="1683" priority="1035">
      <formula>AND(OR(E60=7,E60=9),AA60=$AY$14)</formula>
    </cfRule>
  </conditionalFormatting>
  <conditionalFormatting sqref="AA19">
    <cfRule type="expression" dxfId="1682" priority="1033">
      <formula>AA19="土"</formula>
    </cfRule>
    <cfRule type="expression" dxfId="1681" priority="1034">
      <formula>AA19="日"</formula>
    </cfRule>
  </conditionalFormatting>
  <conditionalFormatting sqref="AA19">
    <cfRule type="expression" dxfId="1680" priority="1032">
      <formula>AND(OR(E19=7,E19=9),AA19=$AY$14)</formula>
    </cfRule>
  </conditionalFormatting>
  <conditionalFormatting sqref="AA23">
    <cfRule type="expression" dxfId="1679" priority="1030">
      <formula>AA23="土"</formula>
    </cfRule>
    <cfRule type="expression" dxfId="1678" priority="1031">
      <formula>AA23="日"</formula>
    </cfRule>
  </conditionalFormatting>
  <conditionalFormatting sqref="AA23">
    <cfRule type="expression" dxfId="1677" priority="1029">
      <formula>AND(OR(E23=7,E23=9),AA23=$AY$14)</formula>
    </cfRule>
  </conditionalFormatting>
  <conditionalFormatting sqref="AA27">
    <cfRule type="expression" dxfId="1676" priority="1027">
      <formula>AA27="土"</formula>
    </cfRule>
    <cfRule type="expression" dxfId="1675" priority="1028">
      <formula>AA27="日"</formula>
    </cfRule>
  </conditionalFormatting>
  <conditionalFormatting sqref="AA27">
    <cfRule type="expression" dxfId="1674" priority="1026">
      <formula>AND(OR(E27=7,E27=9),AA27=$AY$14)</formula>
    </cfRule>
  </conditionalFormatting>
  <conditionalFormatting sqref="AA31">
    <cfRule type="expression" dxfId="1673" priority="1024">
      <formula>AA31="土"</formula>
    </cfRule>
    <cfRule type="expression" dxfId="1672" priority="1025">
      <formula>AA31="日"</formula>
    </cfRule>
  </conditionalFormatting>
  <conditionalFormatting sqref="AA31">
    <cfRule type="expression" dxfId="1671" priority="1023">
      <formula>AND(OR(E31=7,E31=9),AA31=$AY$14)</formula>
    </cfRule>
  </conditionalFormatting>
  <conditionalFormatting sqref="AA35">
    <cfRule type="expression" dxfId="1670" priority="1021">
      <formula>AA35="土"</formula>
    </cfRule>
    <cfRule type="expression" dxfId="1669" priority="1022">
      <formula>AA35="日"</formula>
    </cfRule>
  </conditionalFormatting>
  <conditionalFormatting sqref="AA35">
    <cfRule type="expression" dxfId="1668" priority="1020">
      <formula>AND(OR(E35=7,E35=9),AA35=$AY$14)</formula>
    </cfRule>
  </conditionalFormatting>
  <conditionalFormatting sqref="AA40">
    <cfRule type="expression" dxfId="1667" priority="1018">
      <formula>AA40="土"</formula>
    </cfRule>
    <cfRule type="expression" dxfId="1666" priority="1019">
      <formula>AA40="日"</formula>
    </cfRule>
  </conditionalFormatting>
  <conditionalFormatting sqref="AA40">
    <cfRule type="expression" dxfId="1665" priority="1017">
      <formula>AND(OR(E40=7,E40=9),AA40=$AY$14)</formula>
    </cfRule>
  </conditionalFormatting>
  <conditionalFormatting sqref="AA44">
    <cfRule type="expression" dxfId="1664" priority="1015">
      <formula>AA44="土"</formula>
    </cfRule>
    <cfRule type="expression" dxfId="1663" priority="1016">
      <formula>AA44="日"</formula>
    </cfRule>
  </conditionalFormatting>
  <conditionalFormatting sqref="AA44">
    <cfRule type="expression" dxfId="1662" priority="1014">
      <formula>AND(OR(E44=7,E44=9),AA44=$AY$14)</formula>
    </cfRule>
  </conditionalFormatting>
  <conditionalFormatting sqref="AA48">
    <cfRule type="expression" dxfId="1661" priority="1012">
      <formula>AA48="土"</formula>
    </cfRule>
    <cfRule type="expression" dxfId="1660" priority="1013">
      <formula>AA48="日"</formula>
    </cfRule>
  </conditionalFormatting>
  <conditionalFormatting sqref="AA48">
    <cfRule type="expression" dxfId="1659" priority="1011">
      <formula>AND(OR(E48=7,E48=9),AA48=$AY$14)</formula>
    </cfRule>
  </conditionalFormatting>
  <conditionalFormatting sqref="AA52">
    <cfRule type="expression" dxfId="1658" priority="1009">
      <formula>AA52="土"</formula>
    </cfRule>
    <cfRule type="expression" dxfId="1657" priority="1010">
      <formula>AA52="日"</formula>
    </cfRule>
  </conditionalFormatting>
  <conditionalFormatting sqref="AA52">
    <cfRule type="expression" dxfId="1656" priority="1008">
      <formula>AND(OR(E52=7,E52=9),AA52=$AY$14)</formula>
    </cfRule>
  </conditionalFormatting>
  <conditionalFormatting sqref="AA56">
    <cfRule type="expression" dxfId="1655" priority="1006">
      <formula>AA56="土"</formula>
    </cfRule>
    <cfRule type="expression" dxfId="1654" priority="1007">
      <formula>AA56="日"</formula>
    </cfRule>
  </conditionalFormatting>
  <conditionalFormatting sqref="AA56">
    <cfRule type="expression" dxfId="1653" priority="1005">
      <formula>AND(OR(E56=7,E56=9),AA56=$AY$14)</formula>
    </cfRule>
  </conditionalFormatting>
  <conditionalFormatting sqref="AA60">
    <cfRule type="expression" dxfId="1652" priority="1003">
      <formula>AA60="土"</formula>
    </cfRule>
    <cfRule type="expression" dxfId="1651" priority="1004">
      <formula>AA60="日"</formula>
    </cfRule>
  </conditionalFormatting>
  <conditionalFormatting sqref="AA60">
    <cfRule type="expression" dxfId="1650" priority="1002">
      <formula>AND(OR(E60=7,E60=9),AA60=$AY$14)</formula>
    </cfRule>
  </conditionalFormatting>
  <conditionalFormatting sqref="AB18">
    <cfRule type="expression" dxfId="1649" priority="1000">
      <formula>AB19=$AY$19</formula>
    </cfRule>
    <cfRule type="expression" dxfId="1648" priority="1001">
      <formula>AB19=$AY$20</formula>
    </cfRule>
  </conditionalFormatting>
  <conditionalFormatting sqref="AB18">
    <cfRule type="expression" dxfId="1647" priority="999">
      <formula>AND(OR(E19=7,E19=9),AB19=$AY$14)</formula>
    </cfRule>
  </conditionalFormatting>
  <conditionalFormatting sqref="AB22">
    <cfRule type="expression" dxfId="1646" priority="997">
      <formula>AB23=$AY$19</formula>
    </cfRule>
    <cfRule type="expression" dxfId="1645" priority="998">
      <formula>AB23=$AY$20</formula>
    </cfRule>
  </conditionalFormatting>
  <conditionalFormatting sqref="AB22">
    <cfRule type="expression" dxfId="1644" priority="996">
      <formula>AND(OR(E23=7,E23=9),AB23=$AY$14)</formula>
    </cfRule>
  </conditionalFormatting>
  <conditionalFormatting sqref="AB26">
    <cfRule type="expression" dxfId="1643" priority="994">
      <formula>AB27=$AY$19</formula>
    </cfRule>
    <cfRule type="expression" dxfId="1642" priority="995">
      <formula>AB27=$AY$20</formula>
    </cfRule>
  </conditionalFormatting>
  <conditionalFormatting sqref="AB26">
    <cfRule type="expression" dxfId="1641" priority="993">
      <formula>AND(OR(E27=7,E27=9),AB27=$AY$14)</formula>
    </cfRule>
  </conditionalFormatting>
  <conditionalFormatting sqref="AB30">
    <cfRule type="expression" dxfId="1640" priority="991">
      <formula>AB31=$AY$19</formula>
    </cfRule>
    <cfRule type="expression" dxfId="1639" priority="992">
      <formula>AB31=$AY$20</formula>
    </cfRule>
  </conditionalFormatting>
  <conditionalFormatting sqref="AB30">
    <cfRule type="expression" dxfId="1638" priority="990">
      <formula>AND(OR(E31=7,E31=9),AB31=$AY$14)</formula>
    </cfRule>
  </conditionalFormatting>
  <conditionalFormatting sqref="AB34">
    <cfRule type="expression" dxfId="1637" priority="988">
      <formula>AB35=$AY$19</formula>
    </cfRule>
    <cfRule type="expression" dxfId="1636" priority="989">
      <formula>AB35=$AY$20</formula>
    </cfRule>
  </conditionalFormatting>
  <conditionalFormatting sqref="AB34">
    <cfRule type="expression" dxfId="1635" priority="987">
      <formula>AND(OR(E35=7,E35=9),AB35=$AY$14)</formula>
    </cfRule>
  </conditionalFormatting>
  <conditionalFormatting sqref="AB39">
    <cfRule type="expression" dxfId="1634" priority="985">
      <formula>AB40=$AY$19</formula>
    </cfRule>
    <cfRule type="expression" dxfId="1633" priority="986">
      <formula>AB40=$AY$20</formula>
    </cfRule>
  </conditionalFormatting>
  <conditionalFormatting sqref="AB39">
    <cfRule type="expression" dxfId="1632" priority="984">
      <formula>AND(OR(E40=7,E40=9),AB40=$AY$14)</formula>
    </cfRule>
  </conditionalFormatting>
  <conditionalFormatting sqref="AB43">
    <cfRule type="expression" dxfId="1631" priority="982">
      <formula>AB44=$AY$19</formula>
    </cfRule>
    <cfRule type="expression" dxfId="1630" priority="983">
      <formula>AB44=$AY$20</formula>
    </cfRule>
  </conditionalFormatting>
  <conditionalFormatting sqref="AB43">
    <cfRule type="expression" dxfId="1629" priority="981">
      <formula>AND(OR(E44=7,E44=9),AB44=$AY$14)</formula>
    </cfRule>
  </conditionalFormatting>
  <conditionalFormatting sqref="AB47">
    <cfRule type="expression" dxfId="1628" priority="979">
      <formula>AB48=$AY$19</formula>
    </cfRule>
    <cfRule type="expression" dxfId="1627" priority="980">
      <formula>AB48=$AY$20</formula>
    </cfRule>
  </conditionalFormatting>
  <conditionalFormatting sqref="AB47">
    <cfRule type="expression" dxfId="1626" priority="978">
      <formula>AND(OR(E48=7,E48=9),AB48=$AY$14)</formula>
    </cfRule>
  </conditionalFormatting>
  <conditionalFormatting sqref="AB51">
    <cfRule type="expression" dxfId="1625" priority="976">
      <formula>AB52=$AY$19</formula>
    </cfRule>
    <cfRule type="expression" dxfId="1624" priority="977">
      <formula>AB52=$AY$20</formula>
    </cfRule>
  </conditionalFormatting>
  <conditionalFormatting sqref="AB51">
    <cfRule type="expression" dxfId="1623" priority="975">
      <formula>AND(OR(E52=7,E52=9),AB52=$AY$14)</formula>
    </cfRule>
  </conditionalFormatting>
  <conditionalFormatting sqref="AB55">
    <cfRule type="expression" dxfId="1622" priority="973">
      <formula>AB56=$AY$19</formula>
    </cfRule>
    <cfRule type="expression" dxfId="1621" priority="974">
      <formula>AB56=$AY$20</formula>
    </cfRule>
  </conditionalFormatting>
  <conditionalFormatting sqref="AB55">
    <cfRule type="expression" dxfId="1620" priority="972">
      <formula>AND(OR(E56=7,E56=9),AB56=$AY$14)</formula>
    </cfRule>
  </conditionalFormatting>
  <conditionalFormatting sqref="AB59">
    <cfRule type="expression" dxfId="1619" priority="970">
      <formula>AB60=$AY$19</formula>
    </cfRule>
    <cfRule type="expression" dxfId="1618" priority="971">
      <formula>AB60=$AY$20</formula>
    </cfRule>
  </conditionalFormatting>
  <conditionalFormatting sqref="AB59">
    <cfRule type="expression" dxfId="1617" priority="969">
      <formula>AND(OR(E60=7,E60=9),AB60=$AY$14)</formula>
    </cfRule>
  </conditionalFormatting>
  <conditionalFormatting sqref="AB19">
    <cfRule type="expression" dxfId="1616" priority="967">
      <formula>AB19="土"</formula>
    </cfRule>
    <cfRule type="expression" dxfId="1615" priority="968">
      <formula>AB19="日"</formula>
    </cfRule>
  </conditionalFormatting>
  <conditionalFormatting sqref="AB19">
    <cfRule type="expression" dxfId="1614" priority="966">
      <formula>AND(OR(E19=7,E19=9),AB19=$AY$14)</formula>
    </cfRule>
  </conditionalFormatting>
  <conditionalFormatting sqref="AB23">
    <cfRule type="expression" dxfId="1613" priority="964">
      <formula>AB23="土"</formula>
    </cfRule>
    <cfRule type="expression" dxfId="1612" priority="965">
      <formula>AB23="日"</formula>
    </cfRule>
  </conditionalFormatting>
  <conditionalFormatting sqref="AB23">
    <cfRule type="expression" dxfId="1611" priority="963">
      <formula>AND(OR(E23=7,E23=9),AB23=$AY$14)</formula>
    </cfRule>
  </conditionalFormatting>
  <conditionalFormatting sqref="AB27">
    <cfRule type="expression" dxfId="1610" priority="961">
      <formula>AB27="土"</formula>
    </cfRule>
    <cfRule type="expression" dxfId="1609" priority="962">
      <formula>AB27="日"</formula>
    </cfRule>
  </conditionalFormatting>
  <conditionalFormatting sqref="AB27">
    <cfRule type="expression" dxfId="1608" priority="960">
      <formula>AND(OR(E27=7,E27=9),AB27=$AY$14)</formula>
    </cfRule>
  </conditionalFormatting>
  <conditionalFormatting sqref="AB31">
    <cfRule type="expression" dxfId="1607" priority="958">
      <formula>AB31="土"</formula>
    </cfRule>
    <cfRule type="expression" dxfId="1606" priority="959">
      <formula>AB31="日"</formula>
    </cfRule>
  </conditionalFormatting>
  <conditionalFormatting sqref="AB31">
    <cfRule type="expression" dxfId="1605" priority="957">
      <formula>AND(OR(E31=7,E31=9),AB31=$AY$14)</formula>
    </cfRule>
  </conditionalFormatting>
  <conditionalFormatting sqref="AB35">
    <cfRule type="expression" dxfId="1604" priority="955">
      <formula>AB35="土"</formula>
    </cfRule>
    <cfRule type="expression" dxfId="1603" priority="956">
      <formula>AB35="日"</formula>
    </cfRule>
  </conditionalFormatting>
  <conditionalFormatting sqref="AB35">
    <cfRule type="expression" dxfId="1602" priority="954">
      <formula>AND(OR(E35=7,E35=9),AB35=$AY$14)</formula>
    </cfRule>
  </conditionalFormatting>
  <conditionalFormatting sqref="AB40">
    <cfRule type="expression" dxfId="1601" priority="952">
      <formula>AB40="土"</formula>
    </cfRule>
    <cfRule type="expression" dxfId="1600" priority="953">
      <formula>AB40="日"</formula>
    </cfRule>
  </conditionalFormatting>
  <conditionalFormatting sqref="AB40">
    <cfRule type="expression" dxfId="1599" priority="951">
      <formula>AND(OR(E40=7,E40=9),AB40=$AY$14)</formula>
    </cfRule>
  </conditionalFormatting>
  <conditionalFormatting sqref="AB44">
    <cfRule type="expression" dxfId="1598" priority="949">
      <formula>AB44="土"</formula>
    </cfRule>
    <cfRule type="expression" dxfId="1597" priority="950">
      <formula>AB44="日"</formula>
    </cfRule>
  </conditionalFormatting>
  <conditionalFormatting sqref="AB44">
    <cfRule type="expression" dxfId="1596" priority="948">
      <formula>AND(OR(E44=7,E44=9),AB44=$AY$14)</formula>
    </cfRule>
  </conditionalFormatting>
  <conditionalFormatting sqref="AB48">
    <cfRule type="expression" dxfId="1595" priority="946">
      <formula>AB48="土"</formula>
    </cfRule>
    <cfRule type="expression" dxfId="1594" priority="947">
      <formula>AB48="日"</formula>
    </cfRule>
  </conditionalFormatting>
  <conditionalFormatting sqref="AB48">
    <cfRule type="expression" dxfId="1593" priority="945">
      <formula>AND(OR(E48=7,E48=9),AB48=$AY$14)</formula>
    </cfRule>
  </conditionalFormatting>
  <conditionalFormatting sqref="AB52">
    <cfRule type="expression" dxfId="1592" priority="943">
      <formula>AB52="土"</formula>
    </cfRule>
    <cfRule type="expression" dxfId="1591" priority="944">
      <formula>AB52="日"</formula>
    </cfRule>
  </conditionalFormatting>
  <conditionalFormatting sqref="AB52">
    <cfRule type="expression" dxfId="1590" priority="942">
      <formula>AND(OR(E52=7,E52=9),AB52=$AY$14)</formula>
    </cfRule>
  </conditionalFormatting>
  <conditionalFormatting sqref="AB56">
    <cfRule type="expression" dxfId="1589" priority="940">
      <formula>AB56="土"</formula>
    </cfRule>
    <cfRule type="expression" dxfId="1588" priority="941">
      <formula>AB56="日"</formula>
    </cfRule>
  </conditionalFormatting>
  <conditionalFormatting sqref="AB56">
    <cfRule type="expression" dxfId="1587" priority="939">
      <formula>AND(OR(E56=7,E56=9),AB56=$AY$14)</formula>
    </cfRule>
  </conditionalFormatting>
  <conditionalFormatting sqref="AB60">
    <cfRule type="expression" dxfId="1586" priority="937">
      <formula>AB60="土"</formula>
    </cfRule>
    <cfRule type="expression" dxfId="1585" priority="938">
      <formula>AB60="日"</formula>
    </cfRule>
  </conditionalFormatting>
  <conditionalFormatting sqref="AB60">
    <cfRule type="expression" dxfId="1584" priority="936">
      <formula>AND(OR(E60=7,E60=9),AB60=$AY$14)</formula>
    </cfRule>
  </conditionalFormatting>
  <conditionalFormatting sqref="AC18">
    <cfRule type="expression" dxfId="1583" priority="934">
      <formula>AC19=$AY$19</formula>
    </cfRule>
    <cfRule type="expression" dxfId="1582" priority="935">
      <formula>AC19=$AY$20</formula>
    </cfRule>
  </conditionalFormatting>
  <conditionalFormatting sqref="AC18">
    <cfRule type="expression" dxfId="1581" priority="932">
      <formula>AND(E19=3,$AY$2=2021,2024,2025,2026,2028,2029,2030)</formula>
    </cfRule>
    <cfRule type="expression" dxfId="1580" priority="933">
      <formula>AND(OR(E19=7,E19=9),AC19=$AY$14)</formula>
    </cfRule>
  </conditionalFormatting>
  <conditionalFormatting sqref="AC22">
    <cfRule type="expression" dxfId="1579" priority="930">
      <formula>AC23=$AY$19</formula>
    </cfRule>
    <cfRule type="expression" dxfId="1578" priority="931">
      <formula>AC23=$AY$20</formula>
    </cfRule>
  </conditionalFormatting>
  <conditionalFormatting sqref="AC22">
    <cfRule type="expression" dxfId="1577" priority="928">
      <formula>AND(E23=3,$AY$2=2021,2024,2025,2026,2028,2029,2030)</formula>
    </cfRule>
    <cfRule type="expression" dxfId="1576" priority="929">
      <formula>AND(OR(E23=7,E23=9),AC23=$AY$14)</formula>
    </cfRule>
  </conditionalFormatting>
  <conditionalFormatting sqref="AC26">
    <cfRule type="expression" dxfId="1575" priority="926">
      <formula>AC27=$AY$19</formula>
    </cfRule>
    <cfRule type="expression" dxfId="1574" priority="927">
      <formula>AC27=$AY$20</formula>
    </cfRule>
  </conditionalFormatting>
  <conditionalFormatting sqref="AC26">
    <cfRule type="expression" dxfId="1573" priority="924">
      <formula>AND(E27=3,$AY$2=2021,2024,2025,2026,2028,2029,2030)</formula>
    </cfRule>
    <cfRule type="expression" dxfId="1572" priority="925">
      <formula>AND(OR(E27=7,E27=9),AC27=$AY$14)</formula>
    </cfRule>
  </conditionalFormatting>
  <conditionalFormatting sqref="AC30">
    <cfRule type="expression" dxfId="1571" priority="922">
      <formula>AC31=$AY$19</formula>
    </cfRule>
    <cfRule type="expression" dxfId="1570" priority="923">
      <formula>AC31=$AY$20</formula>
    </cfRule>
  </conditionalFormatting>
  <conditionalFormatting sqref="AC30">
    <cfRule type="expression" dxfId="1569" priority="920">
      <formula>AND(E31=3,$AY$2=2021,2024,2025,2026,2028,2029,2030)</formula>
    </cfRule>
    <cfRule type="expression" dxfId="1568" priority="921">
      <formula>AND(OR(E31=7,E31=9),AC31=$AY$14)</formula>
    </cfRule>
  </conditionalFormatting>
  <conditionalFormatting sqref="AC34">
    <cfRule type="expression" dxfId="1567" priority="918">
      <formula>AC35=$AY$19</formula>
    </cfRule>
    <cfRule type="expression" dxfId="1566" priority="919">
      <formula>AC35=$AY$20</formula>
    </cfRule>
  </conditionalFormatting>
  <conditionalFormatting sqref="AC34">
    <cfRule type="expression" dxfId="1565" priority="916">
      <formula>AND(E35=3,$AY$2=2021,2024,2025,2026,2028,2029,2030)</formula>
    </cfRule>
    <cfRule type="expression" dxfId="1564" priority="917">
      <formula>AND(OR(E35=7,E35=9),AC35=$AY$14)</formula>
    </cfRule>
  </conditionalFormatting>
  <conditionalFormatting sqref="AC39">
    <cfRule type="expression" dxfId="1563" priority="914">
      <formula>AC40=$AY$19</formula>
    </cfRule>
    <cfRule type="expression" dxfId="1562" priority="915">
      <formula>AC40=$AY$20</formula>
    </cfRule>
  </conditionalFormatting>
  <conditionalFormatting sqref="AC39">
    <cfRule type="expression" dxfId="1561" priority="912">
      <formula>AND(E40=3,$AY$2=2021,2024,2025,2026,2028,2029,2030)</formula>
    </cfRule>
    <cfRule type="expression" dxfId="1560" priority="913">
      <formula>AND(OR(E40=7,E40=9),AC40=$AY$14)</formula>
    </cfRule>
  </conditionalFormatting>
  <conditionalFormatting sqref="AC43">
    <cfRule type="expression" dxfId="1559" priority="910">
      <formula>AC44=$AY$19</formula>
    </cfRule>
    <cfRule type="expression" dxfId="1558" priority="911">
      <formula>AC44=$AY$20</formula>
    </cfRule>
  </conditionalFormatting>
  <conditionalFormatting sqref="AC43">
    <cfRule type="expression" dxfId="1557" priority="908">
      <formula>AND(E44=3,$AY$2=2021,2024,2025,2026,2028,2029,2030)</formula>
    </cfRule>
    <cfRule type="expression" dxfId="1556" priority="909">
      <formula>AND(OR(E44=7,E44=9),AC44=$AY$14)</formula>
    </cfRule>
  </conditionalFormatting>
  <conditionalFormatting sqref="AC47">
    <cfRule type="expression" dxfId="1555" priority="906">
      <formula>AC48=$AY$19</formula>
    </cfRule>
    <cfRule type="expression" dxfId="1554" priority="907">
      <formula>AC48=$AY$20</formula>
    </cfRule>
  </conditionalFormatting>
  <conditionalFormatting sqref="AC47">
    <cfRule type="expression" dxfId="1553" priority="904">
      <formula>AND(E48=3,$AY$2=2021,2024,2025,2026,2028,2029,2030)</formula>
    </cfRule>
    <cfRule type="expression" dxfId="1552" priority="905">
      <formula>AND(OR(E48=7,E48=9),AC48=$AY$14)</formula>
    </cfRule>
  </conditionalFormatting>
  <conditionalFormatting sqref="AC51">
    <cfRule type="expression" dxfId="1551" priority="902">
      <formula>AC52=$AY$19</formula>
    </cfRule>
    <cfRule type="expression" dxfId="1550" priority="903">
      <formula>AC52=$AY$20</formula>
    </cfRule>
  </conditionalFormatting>
  <conditionalFormatting sqref="AC51">
    <cfRule type="expression" dxfId="1549" priority="900">
      <formula>AND(E52=3,$AY$2=2021,2024,2025,2026,2028,2029,2030)</formula>
    </cfRule>
    <cfRule type="expression" dxfId="1548" priority="901">
      <formula>AND(OR(E52=7,E52=9),AC52=$AY$14)</formula>
    </cfRule>
  </conditionalFormatting>
  <conditionalFormatting sqref="AC55">
    <cfRule type="expression" dxfId="1547" priority="898">
      <formula>AC56=$AY$19</formula>
    </cfRule>
    <cfRule type="expression" dxfId="1546" priority="899">
      <formula>AC56=$AY$20</formula>
    </cfRule>
  </conditionalFormatting>
  <conditionalFormatting sqref="AC55">
    <cfRule type="expression" dxfId="1545" priority="896">
      <formula>AND(E56=3,$AY$2=2021,2024,2025,2026,2028,2029,2030)</formula>
    </cfRule>
    <cfRule type="expression" dxfId="1544" priority="897">
      <formula>AND(OR(E56=7,E56=9),AC56=$AY$14)</formula>
    </cfRule>
  </conditionalFormatting>
  <conditionalFormatting sqref="AC59">
    <cfRule type="expression" dxfId="1543" priority="894">
      <formula>AC60=$AY$19</formula>
    </cfRule>
    <cfRule type="expression" dxfId="1542" priority="895">
      <formula>AC60=$AY$20</formula>
    </cfRule>
  </conditionalFormatting>
  <conditionalFormatting sqref="AC59">
    <cfRule type="expression" dxfId="1541" priority="892">
      <formula>AND(E60=3,$AY$2=2021,2024,2025,2026,2028,2029,2030)</formula>
    </cfRule>
    <cfRule type="expression" dxfId="1540" priority="893">
      <formula>AND(OR(E60=7,E60=9),AC60=$AY$14)</formula>
    </cfRule>
  </conditionalFormatting>
  <conditionalFormatting sqref="AC19">
    <cfRule type="expression" dxfId="1539" priority="890">
      <formula>AC19="土"</formula>
    </cfRule>
    <cfRule type="expression" dxfId="1538" priority="891">
      <formula>AC19="日"</formula>
    </cfRule>
  </conditionalFormatting>
  <conditionalFormatting sqref="AC19">
    <cfRule type="expression" dxfId="1537" priority="888">
      <formula>AND(D+$AY$2=2021,2024,2025,2026,2028,2029,2030)</formula>
    </cfRule>
    <cfRule type="expression" dxfId="1536" priority="889">
      <formula>AND(OR(E19=7,E19=9),AC19=$AY$14)</formula>
    </cfRule>
  </conditionalFormatting>
  <conditionalFormatting sqref="AC27">
    <cfRule type="expression" dxfId="1535" priority="886">
      <formula>AC27="土"</formula>
    </cfRule>
    <cfRule type="expression" dxfId="1534" priority="887">
      <formula>AC27="日"</formula>
    </cfRule>
  </conditionalFormatting>
  <conditionalFormatting sqref="AC27">
    <cfRule type="expression" dxfId="1533" priority="884">
      <formula>AND(D+$AY$2=2021,2024,2025,2026,2028,2029,2030)</formula>
    </cfRule>
    <cfRule type="expression" dxfId="1532" priority="885">
      <formula>AND(OR(E27=7,E27=9),AC27=$AY$14)</formula>
    </cfRule>
  </conditionalFormatting>
  <conditionalFormatting sqref="AC31">
    <cfRule type="expression" dxfId="1531" priority="882">
      <formula>AC31="土"</formula>
    </cfRule>
    <cfRule type="expression" dxfId="1530" priority="883">
      <formula>AC31="日"</formula>
    </cfRule>
  </conditionalFormatting>
  <conditionalFormatting sqref="AC31">
    <cfRule type="expression" dxfId="1529" priority="880">
      <formula>AND(D+$AY$2=2021,2024,2025,2026,2028,2029,2030)</formula>
    </cfRule>
    <cfRule type="expression" dxfId="1528" priority="881">
      <formula>AND(OR(E31=7,E31=9),AC31=$AY$14)</formula>
    </cfRule>
  </conditionalFormatting>
  <conditionalFormatting sqref="AC35">
    <cfRule type="expression" dxfId="1527" priority="878">
      <formula>AC35="土"</formula>
    </cfRule>
    <cfRule type="expression" dxfId="1526" priority="879">
      <formula>AC35="日"</formula>
    </cfRule>
  </conditionalFormatting>
  <conditionalFormatting sqref="AC35">
    <cfRule type="expression" dxfId="1525" priority="876">
      <formula>AND(D+$AY$2=2021,2024,2025,2026,2028,2029,2030)</formula>
    </cfRule>
    <cfRule type="expression" dxfId="1524" priority="877">
      <formula>AND(OR(E35=7,E35=9),AC35=$AY$14)</formula>
    </cfRule>
  </conditionalFormatting>
  <conditionalFormatting sqref="AC40">
    <cfRule type="expression" dxfId="1523" priority="874">
      <formula>AC40="土"</formula>
    </cfRule>
    <cfRule type="expression" dxfId="1522" priority="875">
      <formula>AC40="日"</formula>
    </cfRule>
  </conditionalFormatting>
  <conditionalFormatting sqref="AC40">
    <cfRule type="expression" dxfId="1521" priority="872">
      <formula>AND(D+$AY$2=2021,2024,2025,2026,2028,2029,2030)</formula>
    </cfRule>
    <cfRule type="expression" dxfId="1520" priority="873">
      <formula>AND(OR(E40=7,E40=9),AC40=$AY$14)</formula>
    </cfRule>
  </conditionalFormatting>
  <conditionalFormatting sqref="AC44">
    <cfRule type="expression" dxfId="1519" priority="870">
      <formula>AC44="土"</formula>
    </cfRule>
    <cfRule type="expression" dxfId="1518" priority="871">
      <formula>AC44="日"</formula>
    </cfRule>
  </conditionalFormatting>
  <conditionalFormatting sqref="AC44">
    <cfRule type="expression" dxfId="1517" priority="868">
      <formula>AND(D+$AY$2=2021,2024,2025,2026,2028,2029,2030)</formula>
    </cfRule>
    <cfRule type="expression" dxfId="1516" priority="869">
      <formula>AND(OR(E44=7,E44=9),AC44=$AY$14)</formula>
    </cfRule>
  </conditionalFormatting>
  <conditionalFormatting sqref="AC48">
    <cfRule type="expression" dxfId="1515" priority="866">
      <formula>AC48="土"</formula>
    </cfRule>
    <cfRule type="expression" dxfId="1514" priority="867">
      <formula>AC48="日"</formula>
    </cfRule>
  </conditionalFormatting>
  <conditionalFormatting sqref="AC48">
    <cfRule type="expression" dxfId="1513" priority="864">
      <formula>AND(D+$AY$2=2021,2024,2025,2026,2028,2029,2030)</formula>
    </cfRule>
    <cfRule type="expression" dxfId="1512" priority="865">
      <formula>AND(OR(E48=7,E48=9),AC48=$AY$14)</formula>
    </cfRule>
  </conditionalFormatting>
  <conditionalFormatting sqref="AC52">
    <cfRule type="expression" dxfId="1511" priority="862">
      <formula>AC52="土"</formula>
    </cfRule>
    <cfRule type="expression" dxfId="1510" priority="863">
      <formula>AC52="日"</formula>
    </cfRule>
  </conditionalFormatting>
  <conditionalFormatting sqref="AC52">
    <cfRule type="expression" dxfId="1509" priority="860">
      <formula>AND(D+$AY$2=2021,2024,2025,2026,2028,2029,2030)</formula>
    </cfRule>
    <cfRule type="expression" dxfId="1508" priority="861">
      <formula>AND(OR(E52=7,E52=9),AC52=$AY$14)</formula>
    </cfRule>
  </conditionalFormatting>
  <conditionalFormatting sqref="AC56">
    <cfRule type="expression" dxfId="1507" priority="858">
      <formula>AC56="土"</formula>
    </cfRule>
    <cfRule type="expression" dxfId="1506" priority="859">
      <formula>AC56="日"</formula>
    </cfRule>
  </conditionalFormatting>
  <conditionalFormatting sqref="AC56">
    <cfRule type="expression" dxfId="1505" priority="856">
      <formula>AND(D+$AY$2=2021,2024,2025,2026,2028,2029,2030)</formula>
    </cfRule>
    <cfRule type="expression" dxfId="1504" priority="857">
      <formula>AND(OR(E56=7,E56=9),AC56=$AY$14)</formula>
    </cfRule>
  </conditionalFormatting>
  <conditionalFormatting sqref="AC60">
    <cfRule type="expression" dxfId="1503" priority="854">
      <formula>AC60="土"</formula>
    </cfRule>
    <cfRule type="expression" dxfId="1502" priority="855">
      <formula>AC60="日"</formula>
    </cfRule>
  </conditionalFormatting>
  <conditionalFormatting sqref="AC60">
    <cfRule type="expression" dxfId="1501" priority="852">
      <formula>AND(D+$AY$2=2021,2024,2025,2026,2028,2029,2030)</formula>
    </cfRule>
    <cfRule type="expression" dxfId="1500" priority="853">
      <formula>AND(OR(E60=7,E60=9),AC60=$AY$14)</formula>
    </cfRule>
  </conditionalFormatting>
  <conditionalFormatting sqref="AC23">
    <cfRule type="expression" dxfId="1499" priority="850">
      <formula>AC23="土"</formula>
    </cfRule>
    <cfRule type="expression" dxfId="1498" priority="851">
      <formula>AC23="日"</formula>
    </cfRule>
  </conditionalFormatting>
  <conditionalFormatting sqref="AC23">
    <cfRule type="expression" dxfId="1497" priority="848">
      <formula>AND(E23=3,+$AY$2=2021,2024,2025,2026,2028,2029,2030)</formula>
    </cfRule>
    <cfRule type="expression" dxfId="1496" priority="849">
      <formula>AND(OR(E23=7,E23=9),AC23=$AY$14)</formula>
    </cfRule>
  </conditionalFormatting>
  <conditionalFormatting sqref="AD18">
    <cfRule type="expression" dxfId="1495" priority="846">
      <formula>AD19=$AY$19</formula>
    </cfRule>
    <cfRule type="expression" dxfId="1494" priority="847">
      <formula>AD19=$AY$20</formula>
    </cfRule>
  </conditionalFormatting>
  <conditionalFormatting sqref="AD18">
    <cfRule type="expression" dxfId="1493" priority="844">
      <formula>AND(E19=3,+$AY$2=2022,2023,2027,2031)</formula>
    </cfRule>
    <cfRule type="expression" dxfId="1492" priority="845">
      <formula>AND(OR(E19=7,E19=9),AD19=$AY$14)</formula>
    </cfRule>
  </conditionalFormatting>
  <conditionalFormatting sqref="AD22">
    <cfRule type="expression" dxfId="1491" priority="842">
      <formula>AD23=$AY$19</formula>
    </cfRule>
    <cfRule type="expression" dxfId="1490" priority="843">
      <formula>AD23=$AY$20</formula>
    </cfRule>
  </conditionalFormatting>
  <conditionalFormatting sqref="AD22">
    <cfRule type="expression" dxfId="1489" priority="840">
      <formula>AND(E23=3,+$AY$2=2022,2023,2027,2031)</formula>
    </cfRule>
    <cfRule type="expression" dxfId="1488" priority="841">
      <formula>AND(OR(E23=7,E23=9),AD23=$AY$14)</formula>
    </cfRule>
  </conditionalFormatting>
  <conditionalFormatting sqref="AD26">
    <cfRule type="expression" dxfId="1487" priority="838">
      <formula>AD27=$AY$19</formula>
    </cfRule>
    <cfRule type="expression" dxfId="1486" priority="839">
      <formula>AD27=$AY$20</formula>
    </cfRule>
  </conditionalFormatting>
  <conditionalFormatting sqref="AD26">
    <cfRule type="expression" dxfId="1485" priority="836">
      <formula>AND(E27=3,+$AY$2=2022,2023,2027,2031)</formula>
    </cfRule>
    <cfRule type="expression" dxfId="1484" priority="837">
      <formula>AND(OR(E27=7,E27=9),AD27=$AY$14)</formula>
    </cfRule>
  </conditionalFormatting>
  <conditionalFormatting sqref="AD30">
    <cfRule type="expression" dxfId="1483" priority="834">
      <formula>AD31=$AY$19</formula>
    </cfRule>
    <cfRule type="expression" dxfId="1482" priority="835">
      <formula>AD31=$AY$20</formula>
    </cfRule>
  </conditionalFormatting>
  <conditionalFormatting sqref="AD30">
    <cfRule type="expression" dxfId="1481" priority="832">
      <formula>AND(E31=3,+$AY$2=2022,2023,2027,2031)</formula>
    </cfRule>
    <cfRule type="expression" dxfId="1480" priority="833">
      <formula>AND(OR(E31=7,E31=9),AD31=$AY$14)</formula>
    </cfRule>
  </conditionalFormatting>
  <conditionalFormatting sqref="AD34">
    <cfRule type="expression" dxfId="1479" priority="830">
      <formula>AD35=$AY$19</formula>
    </cfRule>
    <cfRule type="expression" dxfId="1478" priority="831">
      <formula>AD35=$AY$20</formula>
    </cfRule>
  </conditionalFormatting>
  <conditionalFormatting sqref="AD34">
    <cfRule type="expression" dxfId="1477" priority="828">
      <formula>AND(E35=3,+$AY$2=2022,2023,2027,2031)</formula>
    </cfRule>
    <cfRule type="expression" dxfId="1476" priority="829">
      <formula>AND(OR(E35=7,E35=9),AD35=$AY$14)</formula>
    </cfRule>
  </conditionalFormatting>
  <conditionalFormatting sqref="AD39">
    <cfRule type="expression" dxfId="1475" priority="826">
      <formula>AD40=$AY$19</formula>
    </cfRule>
    <cfRule type="expression" dxfId="1474" priority="827">
      <formula>AD40=$AY$20</formula>
    </cfRule>
  </conditionalFormatting>
  <conditionalFormatting sqref="AD39">
    <cfRule type="expression" dxfId="1473" priority="824">
      <formula>AND(E40=3,+$AY$2=2022,2023,2027,2031)</formula>
    </cfRule>
    <cfRule type="expression" dxfId="1472" priority="825">
      <formula>AND(OR(E40=7,E40=9),AD40=$AY$14)</formula>
    </cfRule>
  </conditionalFormatting>
  <conditionalFormatting sqref="AD43">
    <cfRule type="expression" dxfId="1471" priority="822">
      <formula>AD44=$AY$19</formula>
    </cfRule>
    <cfRule type="expression" dxfId="1470" priority="823">
      <formula>AD44=$AY$20</formula>
    </cfRule>
  </conditionalFormatting>
  <conditionalFormatting sqref="AD43">
    <cfRule type="expression" dxfId="1469" priority="820">
      <formula>AND(E44=3,+$AY$2=2022,2023,2027,2031)</formula>
    </cfRule>
    <cfRule type="expression" dxfId="1468" priority="821">
      <formula>AND(OR(E44=7,E44=9),AD44=$AY$14)</formula>
    </cfRule>
  </conditionalFormatting>
  <conditionalFormatting sqref="AD47">
    <cfRule type="expression" dxfId="1467" priority="818">
      <formula>AD48=$AY$19</formula>
    </cfRule>
    <cfRule type="expression" dxfId="1466" priority="819">
      <formula>AD48=$AY$20</formula>
    </cfRule>
  </conditionalFormatting>
  <conditionalFormatting sqref="AD47">
    <cfRule type="expression" dxfId="1465" priority="816">
      <formula>AND(E48=3,+$AY$2=2022,2023,2027,2031)</formula>
    </cfRule>
    <cfRule type="expression" dxfId="1464" priority="817">
      <formula>AND(OR(E48=7,E48=9),AD48=$AY$14)</formula>
    </cfRule>
  </conditionalFormatting>
  <conditionalFormatting sqref="AD51">
    <cfRule type="expression" dxfId="1463" priority="814">
      <formula>AD52=$AY$19</formula>
    </cfRule>
    <cfRule type="expression" dxfId="1462" priority="815">
      <formula>AD52=$AY$20</formula>
    </cfRule>
  </conditionalFormatting>
  <conditionalFormatting sqref="AD51">
    <cfRule type="expression" dxfId="1461" priority="812">
      <formula>AND(E52=3,+$AY$2=2022,2023,2027,2031)</formula>
    </cfRule>
    <cfRule type="expression" dxfId="1460" priority="813">
      <formula>AND(OR(E52=7,E52=9),AD52=$AY$14)</formula>
    </cfRule>
  </conditionalFormatting>
  <conditionalFormatting sqref="AD55">
    <cfRule type="expression" dxfId="1459" priority="810">
      <formula>AD56=$AY$19</formula>
    </cfRule>
    <cfRule type="expression" dxfId="1458" priority="811">
      <formula>AD56=$AY$20</formula>
    </cfRule>
  </conditionalFormatting>
  <conditionalFormatting sqref="AD55">
    <cfRule type="expression" dxfId="1457" priority="808">
      <formula>AND(E56=3,+$AY$2=2022,2023,2027,2031)</formula>
    </cfRule>
    <cfRule type="expression" dxfId="1456" priority="809">
      <formula>AND(OR(E56=7,E56=9),AD56=$AY$14)</formula>
    </cfRule>
  </conditionalFormatting>
  <conditionalFormatting sqref="AD59">
    <cfRule type="expression" dxfId="1455" priority="806">
      <formula>AD60=$AY$19</formula>
    </cfRule>
    <cfRule type="expression" dxfId="1454" priority="807">
      <formula>AD60=$AY$20</formula>
    </cfRule>
  </conditionalFormatting>
  <conditionalFormatting sqref="AD59">
    <cfRule type="expression" dxfId="1453" priority="804">
      <formula>AND(E60=3,+$AY$2=2022,2023,2027,2031)</formula>
    </cfRule>
    <cfRule type="expression" dxfId="1452" priority="805">
      <formula>AND(OR(E60=7,E60=9),AD60=$AY$14)</formula>
    </cfRule>
  </conditionalFormatting>
  <conditionalFormatting sqref="AD19">
    <cfRule type="expression" dxfId="1451" priority="802">
      <formula>AD19="土"</formula>
    </cfRule>
    <cfRule type="expression" dxfId="1450" priority="803">
      <formula>AD19="日"</formula>
    </cfRule>
  </conditionalFormatting>
  <conditionalFormatting sqref="AD19">
    <cfRule type="expression" dxfId="1449" priority="800">
      <formula>AND(E19=3,$AY$2=2022,2023,2027,2031)</formula>
    </cfRule>
    <cfRule type="expression" dxfId="1448" priority="801">
      <formula>AND(OR(E19=7,E19=9),AD19=$AY$14)</formula>
    </cfRule>
  </conditionalFormatting>
  <conditionalFormatting sqref="AD23">
    <cfRule type="expression" dxfId="1447" priority="798">
      <formula>AD23="土"</formula>
    </cfRule>
    <cfRule type="expression" dxfId="1446" priority="799">
      <formula>AD23="日"</formula>
    </cfRule>
  </conditionalFormatting>
  <conditionalFormatting sqref="AD23">
    <cfRule type="expression" dxfId="1445" priority="796">
      <formula>AND(E23=3,$AY$2=2022,2023,2027,2031)</formula>
    </cfRule>
    <cfRule type="expression" dxfId="1444" priority="797">
      <formula>AND(OR(E23=7,E23=9),AD23=$AY$14)</formula>
    </cfRule>
  </conditionalFormatting>
  <conditionalFormatting sqref="AD27">
    <cfRule type="expression" dxfId="1443" priority="794">
      <formula>AD27="土"</formula>
    </cfRule>
    <cfRule type="expression" dxfId="1442" priority="795">
      <formula>AD27="日"</formula>
    </cfRule>
  </conditionalFormatting>
  <conditionalFormatting sqref="AD27">
    <cfRule type="expression" dxfId="1441" priority="792">
      <formula>AND(E27=3,$AY$2=2022,2023,2027,2031)</formula>
    </cfRule>
    <cfRule type="expression" dxfId="1440" priority="793">
      <formula>AND(OR(E27=7,E27=9),AD27=$AY$14)</formula>
    </cfRule>
  </conditionalFormatting>
  <conditionalFormatting sqref="AD31">
    <cfRule type="expression" dxfId="1439" priority="790">
      <formula>AD31="土"</formula>
    </cfRule>
    <cfRule type="expression" dxfId="1438" priority="791">
      <formula>AD31="日"</formula>
    </cfRule>
  </conditionalFormatting>
  <conditionalFormatting sqref="AD31">
    <cfRule type="expression" dxfId="1437" priority="788">
      <formula>AND(E31=3,$AY$2=2022,2023,2027,2031)</formula>
    </cfRule>
    <cfRule type="expression" dxfId="1436" priority="789">
      <formula>AND(OR(E31=7,E31=9),AD31=$AY$14)</formula>
    </cfRule>
  </conditionalFormatting>
  <conditionalFormatting sqref="AD35">
    <cfRule type="expression" dxfId="1435" priority="786">
      <formula>AD35="土"</formula>
    </cfRule>
    <cfRule type="expression" dxfId="1434" priority="787">
      <formula>AD35="日"</formula>
    </cfRule>
  </conditionalFormatting>
  <conditionalFormatting sqref="AD35">
    <cfRule type="expression" dxfId="1433" priority="784">
      <formula>AND(E35=3,$AY$2=2022,2023,2027,2031)</formula>
    </cfRule>
    <cfRule type="expression" dxfId="1432" priority="785">
      <formula>AND(OR(E35=7,E35=9),AD35=$AY$14)</formula>
    </cfRule>
  </conditionalFormatting>
  <conditionalFormatting sqref="AD40">
    <cfRule type="expression" dxfId="1431" priority="782">
      <formula>AD40="土"</formula>
    </cfRule>
    <cfRule type="expression" dxfId="1430" priority="783">
      <formula>AD40="日"</formula>
    </cfRule>
  </conditionalFormatting>
  <conditionalFormatting sqref="AD40">
    <cfRule type="expression" dxfId="1429" priority="780">
      <formula>AND(E40=3,$AY$2=2022,2023,2027,2031)</formula>
    </cfRule>
    <cfRule type="expression" dxfId="1428" priority="781">
      <formula>AND(OR(E40=7,E40=9),AD40=$AY$14)</formula>
    </cfRule>
  </conditionalFormatting>
  <conditionalFormatting sqref="AD44">
    <cfRule type="expression" dxfId="1427" priority="778">
      <formula>AD44="土"</formula>
    </cfRule>
    <cfRule type="expression" dxfId="1426" priority="779">
      <formula>AD44="日"</formula>
    </cfRule>
  </conditionalFormatting>
  <conditionalFormatting sqref="AD44">
    <cfRule type="expression" dxfId="1425" priority="776">
      <formula>AND(E44=3,$AY$2=2022,2023,2027,2031)</formula>
    </cfRule>
    <cfRule type="expression" dxfId="1424" priority="777">
      <formula>AND(OR(E44=7,E44=9),AD44=$AY$14)</formula>
    </cfRule>
  </conditionalFormatting>
  <conditionalFormatting sqref="AD48">
    <cfRule type="expression" dxfId="1423" priority="774">
      <formula>AD48="土"</formula>
    </cfRule>
    <cfRule type="expression" dxfId="1422" priority="775">
      <formula>AD48="日"</formula>
    </cfRule>
  </conditionalFormatting>
  <conditionalFormatting sqref="AD48">
    <cfRule type="expression" dxfId="1421" priority="772">
      <formula>AND(E48=3,$AY$2=2022,2023,2027,2031)</formula>
    </cfRule>
    <cfRule type="expression" dxfId="1420" priority="773">
      <formula>AND(OR(E48=7,E48=9),AD48=$AY$14)</formula>
    </cfRule>
  </conditionalFormatting>
  <conditionalFormatting sqref="AD52">
    <cfRule type="expression" dxfId="1419" priority="770">
      <formula>AD52="土"</formula>
    </cfRule>
    <cfRule type="expression" dxfId="1418" priority="771">
      <formula>AD52="日"</formula>
    </cfRule>
  </conditionalFormatting>
  <conditionalFormatting sqref="AD52">
    <cfRule type="expression" dxfId="1417" priority="768">
      <formula>AND(E52=3,$AY$2=2022,2023,2027,2031)</formula>
    </cfRule>
    <cfRule type="expression" dxfId="1416" priority="769">
      <formula>AND(OR(E52=7,E52=9),AD52=$AY$14)</formula>
    </cfRule>
  </conditionalFormatting>
  <conditionalFormatting sqref="AD56">
    <cfRule type="expression" dxfId="1415" priority="766">
      <formula>AD56="土"</formula>
    </cfRule>
    <cfRule type="expression" dxfId="1414" priority="767">
      <formula>AD56="日"</formula>
    </cfRule>
  </conditionalFormatting>
  <conditionalFormatting sqref="AD56">
    <cfRule type="expression" dxfId="1413" priority="764">
      <formula>AND(E56=3,$AY$2=2022,2023,2027,2031)</formula>
    </cfRule>
    <cfRule type="expression" dxfId="1412" priority="765">
      <formula>AND(OR(E56=7,E56=9),AD56=$AY$14)</formula>
    </cfRule>
  </conditionalFormatting>
  <conditionalFormatting sqref="AD60">
    <cfRule type="expression" dxfId="1411" priority="762">
      <formula>AD60="土"</formula>
    </cfRule>
    <cfRule type="expression" dxfId="1410" priority="763">
      <formula>AD60="日"</formula>
    </cfRule>
  </conditionalFormatting>
  <conditionalFormatting sqref="AD60">
    <cfRule type="expression" dxfId="1409" priority="760">
      <formula>AND(E60=3,$AY$2=2022,2023,2027,2031)</formula>
    </cfRule>
    <cfRule type="expression" dxfId="1408" priority="761">
      <formula>AND(OR(E60=7,E60=9),AD60=$AY$14)</formula>
    </cfRule>
  </conditionalFormatting>
  <conditionalFormatting sqref="R18">
    <cfRule type="expression" dxfId="1407" priority="758">
      <formula>R19=$AY$19</formula>
    </cfRule>
    <cfRule type="expression" dxfId="1406" priority="759">
      <formula>R19=$AY$20</formula>
    </cfRule>
  </conditionalFormatting>
  <conditionalFormatting sqref="R18">
    <cfRule type="expression" dxfId="1405" priority="757">
      <formula>AND(OR(E19=1,E19=10),$R$15=$AY$14)</formula>
    </cfRule>
  </conditionalFormatting>
  <conditionalFormatting sqref="R22">
    <cfRule type="expression" dxfId="1404" priority="755">
      <formula>R23=$AY$19</formula>
    </cfRule>
    <cfRule type="expression" dxfId="1403" priority="756">
      <formula>R23=$AY$20</formula>
    </cfRule>
  </conditionalFormatting>
  <conditionalFormatting sqref="R22">
    <cfRule type="expression" dxfId="1402" priority="754">
      <formula>AND(OR(E23=1,E23=10),$R$15=$AY$14)</formula>
    </cfRule>
  </conditionalFormatting>
  <conditionalFormatting sqref="R26">
    <cfRule type="expression" dxfId="1401" priority="752">
      <formula>R27=$AY$19</formula>
    </cfRule>
    <cfRule type="expression" dxfId="1400" priority="753">
      <formula>R27=$AY$20</formula>
    </cfRule>
  </conditionalFormatting>
  <conditionalFormatting sqref="R26">
    <cfRule type="expression" dxfId="1399" priority="751">
      <formula>AND(OR(E27=1,E27=10),$R$15=$AY$14)</formula>
    </cfRule>
  </conditionalFormatting>
  <conditionalFormatting sqref="R30">
    <cfRule type="expression" dxfId="1398" priority="749">
      <formula>R31=$AY$19</formula>
    </cfRule>
    <cfRule type="expression" dxfId="1397" priority="750">
      <formula>R31=$AY$20</formula>
    </cfRule>
  </conditionalFormatting>
  <conditionalFormatting sqref="R30">
    <cfRule type="expression" dxfId="1396" priority="748">
      <formula>AND(OR(E31=1,E31=10),$R$15=$AY$14)</formula>
    </cfRule>
  </conditionalFormatting>
  <conditionalFormatting sqref="R34">
    <cfRule type="expression" dxfId="1395" priority="746">
      <formula>R35=$AY$19</formula>
    </cfRule>
    <cfRule type="expression" dxfId="1394" priority="747">
      <formula>R35=$AY$20</formula>
    </cfRule>
  </conditionalFormatting>
  <conditionalFormatting sqref="R34">
    <cfRule type="expression" dxfId="1393" priority="745">
      <formula>AND(OR(E35=1,E35=10),$R$15=$AY$14)</formula>
    </cfRule>
  </conditionalFormatting>
  <conditionalFormatting sqref="R39">
    <cfRule type="expression" dxfId="1392" priority="743">
      <formula>R40=$AY$19</formula>
    </cfRule>
    <cfRule type="expression" dxfId="1391" priority="744">
      <formula>R40=$AY$20</formula>
    </cfRule>
  </conditionalFormatting>
  <conditionalFormatting sqref="R39">
    <cfRule type="expression" dxfId="1390" priority="742">
      <formula>AND(OR(E40=1,E40=10),$R$15=$AY$14)</formula>
    </cfRule>
  </conditionalFormatting>
  <conditionalFormatting sqref="R43">
    <cfRule type="expression" dxfId="1389" priority="740">
      <formula>R44=$AY$19</formula>
    </cfRule>
    <cfRule type="expression" dxfId="1388" priority="741">
      <formula>R44=$AY$20</formula>
    </cfRule>
  </conditionalFormatting>
  <conditionalFormatting sqref="R43">
    <cfRule type="expression" dxfId="1387" priority="739">
      <formula>AND(OR(E44=1,E44=10),$R$15=$AY$14)</formula>
    </cfRule>
  </conditionalFormatting>
  <conditionalFormatting sqref="R47">
    <cfRule type="expression" dxfId="1386" priority="737">
      <formula>R48=$AY$19</formula>
    </cfRule>
    <cfRule type="expression" dxfId="1385" priority="738">
      <formula>R48=$AY$20</formula>
    </cfRule>
  </conditionalFormatting>
  <conditionalFormatting sqref="R47">
    <cfRule type="expression" dxfId="1384" priority="736">
      <formula>AND(OR(E48=1,E48=10),$R$15=$AY$14)</formula>
    </cfRule>
  </conditionalFormatting>
  <conditionalFormatting sqref="R51">
    <cfRule type="expression" dxfId="1383" priority="734">
      <formula>R52=$AY$19</formula>
    </cfRule>
    <cfRule type="expression" dxfId="1382" priority="735">
      <formula>R52=$AY$20</formula>
    </cfRule>
  </conditionalFormatting>
  <conditionalFormatting sqref="R51">
    <cfRule type="expression" dxfId="1381" priority="733">
      <formula>AND(OR(E52=1,E52=10),$R$15=$AY$14)</formula>
    </cfRule>
  </conditionalFormatting>
  <conditionalFormatting sqref="R55">
    <cfRule type="expression" dxfId="1380" priority="731">
      <formula>R56=$AY$19</formula>
    </cfRule>
    <cfRule type="expression" dxfId="1379" priority="732">
      <formula>R56=$AY$20</formula>
    </cfRule>
  </conditionalFormatting>
  <conditionalFormatting sqref="R55">
    <cfRule type="expression" dxfId="1378" priority="730">
      <formula>AND(OR(E56=1,E56=10),$R$15=$AY$14)</formula>
    </cfRule>
  </conditionalFormatting>
  <conditionalFormatting sqref="R59">
    <cfRule type="expression" dxfId="1377" priority="728">
      <formula>R60=$AY$19</formula>
    </cfRule>
    <cfRule type="expression" dxfId="1376" priority="729">
      <formula>R60=$AY$20</formula>
    </cfRule>
  </conditionalFormatting>
  <conditionalFormatting sqref="R59">
    <cfRule type="expression" dxfId="1375" priority="727">
      <formula>AND(OR(E60=1,E60=10),$R$15=$AY$14)</formula>
    </cfRule>
  </conditionalFormatting>
  <conditionalFormatting sqref="R19">
    <cfRule type="expression" dxfId="1374" priority="725">
      <formula>R19="土"</formula>
    </cfRule>
    <cfRule type="expression" dxfId="1373" priority="726">
      <formula>R19="日"</formula>
    </cfRule>
  </conditionalFormatting>
  <conditionalFormatting sqref="R19">
    <cfRule type="expression" dxfId="1372" priority="724">
      <formula>AND(OR(E19=1,E19=10),R19=$AY$14)</formula>
    </cfRule>
  </conditionalFormatting>
  <conditionalFormatting sqref="R23">
    <cfRule type="expression" dxfId="1371" priority="722">
      <formula>R23="土"</formula>
    </cfRule>
    <cfRule type="expression" dxfId="1370" priority="723">
      <formula>R23="日"</formula>
    </cfRule>
  </conditionalFormatting>
  <conditionalFormatting sqref="R23">
    <cfRule type="expression" dxfId="1369" priority="721">
      <formula>AND(OR(E23=1,E23=10),R23=$AY$14)</formula>
    </cfRule>
  </conditionalFormatting>
  <conditionalFormatting sqref="R27">
    <cfRule type="expression" dxfId="1368" priority="719">
      <formula>R27="土"</formula>
    </cfRule>
    <cfRule type="expression" dxfId="1367" priority="720">
      <formula>R27="日"</formula>
    </cfRule>
  </conditionalFormatting>
  <conditionalFormatting sqref="R27">
    <cfRule type="expression" dxfId="1366" priority="718">
      <formula>AND(OR(E27=1,E27=10),R27=$AY$14)</formula>
    </cfRule>
  </conditionalFormatting>
  <conditionalFormatting sqref="R31">
    <cfRule type="expression" dxfId="1365" priority="716">
      <formula>R31="土"</formula>
    </cfRule>
    <cfRule type="expression" dxfId="1364" priority="717">
      <formula>R31="日"</formula>
    </cfRule>
  </conditionalFormatting>
  <conditionalFormatting sqref="R31">
    <cfRule type="expression" dxfId="1363" priority="715">
      <formula>AND(OR(E31=1,E31=10),R31=$AY$14)</formula>
    </cfRule>
  </conditionalFormatting>
  <conditionalFormatting sqref="R35">
    <cfRule type="expression" dxfId="1362" priority="713">
      <formula>R35="土"</formula>
    </cfRule>
    <cfRule type="expression" dxfId="1361" priority="714">
      <formula>R35="日"</formula>
    </cfRule>
  </conditionalFormatting>
  <conditionalFormatting sqref="R35">
    <cfRule type="expression" dxfId="1360" priority="712">
      <formula>AND(OR(E35=1,E35=10),R35=$AY$14)</formula>
    </cfRule>
  </conditionalFormatting>
  <conditionalFormatting sqref="R40">
    <cfRule type="expression" dxfId="1359" priority="710">
      <formula>R40="土"</formula>
    </cfRule>
    <cfRule type="expression" dxfId="1358" priority="711">
      <formula>R40="日"</formula>
    </cfRule>
  </conditionalFormatting>
  <conditionalFormatting sqref="R40">
    <cfRule type="expression" dxfId="1357" priority="709">
      <formula>AND(OR(E40=1,E40=10),R40=$AY$14)</formula>
    </cfRule>
  </conditionalFormatting>
  <conditionalFormatting sqref="R44">
    <cfRule type="expression" dxfId="1356" priority="707">
      <formula>R44="土"</formula>
    </cfRule>
    <cfRule type="expression" dxfId="1355" priority="708">
      <formula>R44="日"</formula>
    </cfRule>
  </conditionalFormatting>
  <conditionalFormatting sqref="R44">
    <cfRule type="expression" dxfId="1354" priority="706">
      <formula>AND(OR(E44=1,E44=10),R44=$AY$14)</formula>
    </cfRule>
  </conditionalFormatting>
  <conditionalFormatting sqref="R48">
    <cfRule type="expression" dxfId="1353" priority="704">
      <formula>R48="土"</formula>
    </cfRule>
    <cfRule type="expression" dxfId="1352" priority="705">
      <formula>R48="日"</formula>
    </cfRule>
  </conditionalFormatting>
  <conditionalFormatting sqref="R48">
    <cfRule type="expression" dxfId="1351" priority="703">
      <formula>AND(OR(E48=1,E48=10),R48=$AY$14)</formula>
    </cfRule>
  </conditionalFormatting>
  <conditionalFormatting sqref="R52">
    <cfRule type="expression" dxfId="1350" priority="701">
      <formula>R52="土"</formula>
    </cfRule>
    <cfRule type="expression" dxfId="1349" priority="702">
      <formula>R52="日"</formula>
    </cfRule>
  </conditionalFormatting>
  <conditionalFormatting sqref="R52">
    <cfRule type="expression" dxfId="1348" priority="700">
      <formula>AND(OR(E52=1,E52=10),R52=$AY$14)</formula>
    </cfRule>
  </conditionalFormatting>
  <conditionalFormatting sqref="R56">
    <cfRule type="expression" dxfId="1347" priority="698">
      <formula>R56="土"</formula>
    </cfRule>
    <cfRule type="expression" dxfId="1346" priority="699">
      <formula>R56="日"</formula>
    </cfRule>
  </conditionalFormatting>
  <conditionalFormatting sqref="R56">
    <cfRule type="expression" dxfId="1345" priority="697">
      <formula>AND(OR(E56=1,E56=10),R56=$AY$14)</formula>
    </cfRule>
  </conditionalFormatting>
  <conditionalFormatting sqref="R60">
    <cfRule type="expression" dxfId="1344" priority="695">
      <formula>R60="土"</formula>
    </cfRule>
    <cfRule type="expression" dxfId="1343" priority="696">
      <formula>R60="日"</formula>
    </cfRule>
  </conditionalFormatting>
  <conditionalFormatting sqref="R60">
    <cfRule type="expression" dxfId="1342" priority="694">
      <formula>AND(OR(E60=1,E60=10),R60=$AY$14)</formula>
    </cfRule>
  </conditionalFormatting>
  <conditionalFormatting sqref="S18">
    <cfRule type="expression" dxfId="1341" priority="692">
      <formula>S19=$AY$19</formula>
    </cfRule>
    <cfRule type="expression" dxfId="1340" priority="693">
      <formula>S19=$AY$20</formula>
    </cfRule>
  </conditionalFormatting>
  <conditionalFormatting sqref="S18">
    <cfRule type="expression" dxfId="1339" priority="691">
      <formula>AND(OR(E19=1,E19=10),S19=$AY$14)</formula>
    </cfRule>
  </conditionalFormatting>
  <conditionalFormatting sqref="S22">
    <cfRule type="expression" dxfId="1338" priority="689">
      <formula>S23=$AY$19</formula>
    </cfRule>
    <cfRule type="expression" dxfId="1337" priority="690">
      <formula>S23=$AY$20</formula>
    </cfRule>
  </conditionalFormatting>
  <conditionalFormatting sqref="S22">
    <cfRule type="expression" dxfId="1336" priority="688">
      <formula>AND(OR(E23=1,E23=10),S23=$AY$14)</formula>
    </cfRule>
  </conditionalFormatting>
  <conditionalFormatting sqref="S26">
    <cfRule type="expression" dxfId="1335" priority="686">
      <formula>S27=$AY$19</formula>
    </cfRule>
    <cfRule type="expression" dxfId="1334" priority="687">
      <formula>S27=$AY$20</formula>
    </cfRule>
  </conditionalFormatting>
  <conditionalFormatting sqref="S26">
    <cfRule type="expression" dxfId="1333" priority="685">
      <formula>AND(OR(E27=1,E27=10),S27=$AY$14)</formula>
    </cfRule>
  </conditionalFormatting>
  <conditionalFormatting sqref="S30">
    <cfRule type="expression" dxfId="1332" priority="683">
      <formula>S31=$AY$19</formula>
    </cfRule>
    <cfRule type="expression" dxfId="1331" priority="684">
      <formula>S31=$AY$20</formula>
    </cfRule>
  </conditionalFormatting>
  <conditionalFormatting sqref="S30">
    <cfRule type="expression" dxfId="1330" priority="682">
      <formula>AND(OR(E31=1,E31=10),S31=$AY$14)</formula>
    </cfRule>
  </conditionalFormatting>
  <conditionalFormatting sqref="S34">
    <cfRule type="expression" dxfId="1329" priority="680">
      <formula>S35=$AY$19</formula>
    </cfRule>
    <cfRule type="expression" dxfId="1328" priority="681">
      <formula>S35=$AY$20</formula>
    </cfRule>
  </conditionalFormatting>
  <conditionalFormatting sqref="S34">
    <cfRule type="expression" dxfId="1327" priority="679">
      <formula>AND(OR(E35=1,E35=10),S35=$AY$14)</formula>
    </cfRule>
  </conditionalFormatting>
  <conditionalFormatting sqref="S39">
    <cfRule type="expression" dxfId="1326" priority="677">
      <formula>S40=$AY$19</formula>
    </cfRule>
    <cfRule type="expression" dxfId="1325" priority="678">
      <formula>S40=$AY$20</formula>
    </cfRule>
  </conditionalFormatting>
  <conditionalFormatting sqref="S39">
    <cfRule type="expression" dxfId="1324" priority="676">
      <formula>AND(OR(E40=1,E40=10),S40=$AY$14)</formula>
    </cfRule>
  </conditionalFormatting>
  <conditionalFormatting sqref="S43">
    <cfRule type="expression" dxfId="1323" priority="674">
      <formula>S44=$AY$19</formula>
    </cfRule>
    <cfRule type="expression" dxfId="1322" priority="675">
      <formula>S44=$AY$20</formula>
    </cfRule>
  </conditionalFormatting>
  <conditionalFormatting sqref="S43">
    <cfRule type="expression" dxfId="1321" priority="673">
      <formula>AND(OR(E44=1,E44=10),S44=$AY$14)</formula>
    </cfRule>
  </conditionalFormatting>
  <conditionalFormatting sqref="S47">
    <cfRule type="expression" dxfId="1320" priority="671">
      <formula>S48=$AY$19</formula>
    </cfRule>
    <cfRule type="expression" dxfId="1319" priority="672">
      <formula>S48=$AY$20</formula>
    </cfRule>
  </conditionalFormatting>
  <conditionalFormatting sqref="S47">
    <cfRule type="expression" dxfId="1318" priority="670">
      <formula>AND(OR(E48=1,E48=10),S48=$AY$14)</formula>
    </cfRule>
  </conditionalFormatting>
  <conditionalFormatting sqref="S51">
    <cfRule type="expression" dxfId="1317" priority="668">
      <formula>S52=$AY$19</formula>
    </cfRule>
    <cfRule type="expression" dxfId="1316" priority="669">
      <formula>S52=$AY$20</formula>
    </cfRule>
  </conditionalFormatting>
  <conditionalFormatting sqref="S51">
    <cfRule type="expression" dxfId="1315" priority="667">
      <formula>AND(OR(E52=1,E52=10),S52=$AY$14)</formula>
    </cfRule>
  </conditionalFormatting>
  <conditionalFormatting sqref="S55">
    <cfRule type="expression" dxfId="1314" priority="665">
      <formula>S56=$AY$19</formula>
    </cfRule>
    <cfRule type="expression" dxfId="1313" priority="666">
      <formula>S56=$AY$20</formula>
    </cfRule>
  </conditionalFormatting>
  <conditionalFormatting sqref="S55">
    <cfRule type="expression" dxfId="1312" priority="664">
      <formula>AND(OR(E56=1,E56=10),S56=$AY$14)</formula>
    </cfRule>
  </conditionalFormatting>
  <conditionalFormatting sqref="S59">
    <cfRule type="expression" dxfId="1311" priority="662">
      <formula>S60=$AY$19</formula>
    </cfRule>
    <cfRule type="expression" dxfId="1310" priority="663">
      <formula>S60=$AY$20</formula>
    </cfRule>
  </conditionalFormatting>
  <conditionalFormatting sqref="S59">
    <cfRule type="expression" dxfId="1309" priority="661">
      <formula>AND(OR(E60=1,E60=10),S60=$AY$14)</formula>
    </cfRule>
  </conditionalFormatting>
  <conditionalFormatting sqref="S19">
    <cfRule type="expression" dxfId="1308" priority="659">
      <formula>S19="土"</formula>
    </cfRule>
    <cfRule type="expression" dxfId="1307" priority="660">
      <formula>S19="日"</formula>
    </cfRule>
  </conditionalFormatting>
  <conditionalFormatting sqref="S19">
    <cfRule type="expression" dxfId="1306" priority="658">
      <formula>AND(OR(E19=1,E19=10),S19=$AY$14)</formula>
    </cfRule>
  </conditionalFormatting>
  <conditionalFormatting sqref="S23">
    <cfRule type="expression" dxfId="1305" priority="656">
      <formula>S23="土"</formula>
    </cfRule>
    <cfRule type="expression" dxfId="1304" priority="657">
      <formula>S23="日"</formula>
    </cfRule>
  </conditionalFormatting>
  <conditionalFormatting sqref="S23">
    <cfRule type="expression" dxfId="1303" priority="655">
      <formula>AND(OR(E23=1,E23=10),S23=$AY$14)</formula>
    </cfRule>
  </conditionalFormatting>
  <conditionalFormatting sqref="S27">
    <cfRule type="expression" dxfId="1302" priority="653">
      <formula>S27="土"</formula>
    </cfRule>
    <cfRule type="expression" dxfId="1301" priority="654">
      <formula>S27="日"</formula>
    </cfRule>
  </conditionalFormatting>
  <conditionalFormatting sqref="S27">
    <cfRule type="expression" dxfId="1300" priority="652">
      <formula>AND(OR(E27=1,E27=10),S27=$AY$14)</formula>
    </cfRule>
  </conditionalFormatting>
  <conditionalFormatting sqref="S31">
    <cfRule type="expression" dxfId="1299" priority="650">
      <formula>S31="土"</formula>
    </cfRule>
    <cfRule type="expression" dxfId="1298" priority="651">
      <formula>S31="日"</formula>
    </cfRule>
  </conditionalFormatting>
  <conditionalFormatting sqref="S31">
    <cfRule type="expression" dxfId="1297" priority="649">
      <formula>AND(OR(E31=1,E31=10),S31=$AY$14)</formula>
    </cfRule>
  </conditionalFormatting>
  <conditionalFormatting sqref="S35">
    <cfRule type="expression" dxfId="1296" priority="647">
      <formula>S35="土"</formula>
    </cfRule>
    <cfRule type="expression" dxfId="1295" priority="648">
      <formula>S35="日"</formula>
    </cfRule>
  </conditionalFormatting>
  <conditionalFormatting sqref="S35">
    <cfRule type="expression" dxfId="1294" priority="646">
      <formula>AND(OR(E35=1,E35=10),S35=$AY$14)</formula>
    </cfRule>
  </conditionalFormatting>
  <conditionalFormatting sqref="S40">
    <cfRule type="expression" dxfId="1293" priority="644">
      <formula>S40="土"</formula>
    </cfRule>
    <cfRule type="expression" dxfId="1292" priority="645">
      <formula>S40="日"</formula>
    </cfRule>
  </conditionalFormatting>
  <conditionalFormatting sqref="S40">
    <cfRule type="expression" dxfId="1291" priority="643">
      <formula>AND(OR(E40=1,E40=10),S40=$AY$14)</formula>
    </cfRule>
  </conditionalFormatting>
  <conditionalFormatting sqref="S44">
    <cfRule type="expression" dxfId="1290" priority="641">
      <formula>S44="土"</formula>
    </cfRule>
    <cfRule type="expression" dxfId="1289" priority="642">
      <formula>S44="日"</formula>
    </cfRule>
  </conditionalFormatting>
  <conditionalFormatting sqref="S44">
    <cfRule type="expression" dxfId="1288" priority="640">
      <formula>AND(OR(E44=1,E44=10),S44=$AY$14)</formula>
    </cfRule>
  </conditionalFormatting>
  <conditionalFormatting sqref="S48">
    <cfRule type="expression" dxfId="1287" priority="638">
      <formula>S48="土"</formula>
    </cfRule>
    <cfRule type="expression" dxfId="1286" priority="639">
      <formula>S48="日"</formula>
    </cfRule>
  </conditionalFormatting>
  <conditionalFormatting sqref="S48">
    <cfRule type="expression" dxfId="1285" priority="637">
      <formula>AND(OR(E48=1,E48=10),S48=$AY$14)</formula>
    </cfRule>
  </conditionalFormatting>
  <conditionalFormatting sqref="S52">
    <cfRule type="expression" dxfId="1284" priority="635">
      <formula>S52="土"</formula>
    </cfRule>
    <cfRule type="expression" dxfId="1283" priority="636">
      <formula>S52="日"</formula>
    </cfRule>
  </conditionalFormatting>
  <conditionalFormatting sqref="S52">
    <cfRule type="expression" dxfId="1282" priority="634">
      <formula>AND(OR(E52=1,E52=10),S52=$AY$14)</formula>
    </cfRule>
  </conditionalFormatting>
  <conditionalFormatting sqref="S56">
    <cfRule type="expression" dxfId="1281" priority="632">
      <formula>S56="土"</formula>
    </cfRule>
    <cfRule type="expression" dxfId="1280" priority="633">
      <formula>S56="日"</formula>
    </cfRule>
  </conditionalFormatting>
  <conditionalFormatting sqref="S56">
    <cfRule type="expression" dxfId="1279" priority="631">
      <formula>AND(OR(E56=1,E56=10),S56=$AY$14)</formula>
    </cfRule>
  </conditionalFormatting>
  <conditionalFormatting sqref="S60">
    <cfRule type="expression" dxfId="1278" priority="629">
      <formula>S60="土"</formula>
    </cfRule>
    <cfRule type="expression" dxfId="1277" priority="630">
      <formula>S60="日"</formula>
    </cfRule>
  </conditionalFormatting>
  <conditionalFormatting sqref="S60">
    <cfRule type="expression" dxfId="1276" priority="628">
      <formula>AND(OR(E60=1,E60=10),S60=$AY$14)</formula>
    </cfRule>
  </conditionalFormatting>
  <conditionalFormatting sqref="T18">
    <cfRule type="expression" dxfId="1275" priority="626">
      <formula>T19=$AY$19</formula>
    </cfRule>
    <cfRule type="expression" dxfId="1274" priority="627">
      <formula>T19=$AY$20</formula>
    </cfRule>
  </conditionalFormatting>
  <conditionalFormatting sqref="T18">
    <cfRule type="expression" dxfId="1273" priority="624">
      <formula>E19=8</formula>
    </cfRule>
    <cfRule type="expression" dxfId="1272" priority="625">
      <formula>E19=2</formula>
    </cfRule>
  </conditionalFormatting>
  <conditionalFormatting sqref="T18">
    <cfRule type="expression" dxfId="1271" priority="623">
      <formula>AND(OR(E19=1,E19=10),T19=$AY$14)</formula>
    </cfRule>
  </conditionalFormatting>
  <conditionalFormatting sqref="T22">
    <cfRule type="expression" dxfId="1270" priority="621">
      <formula>T23=$AY$19</formula>
    </cfRule>
    <cfRule type="expression" dxfId="1269" priority="622">
      <formula>T23=$AY$20</formula>
    </cfRule>
  </conditionalFormatting>
  <conditionalFormatting sqref="T22">
    <cfRule type="expression" dxfId="1268" priority="619">
      <formula>E23=8</formula>
    </cfRule>
    <cfRule type="expression" dxfId="1267" priority="620">
      <formula>E23=2</formula>
    </cfRule>
  </conditionalFormatting>
  <conditionalFormatting sqref="T22">
    <cfRule type="expression" dxfId="1266" priority="618">
      <formula>AND(OR(E23=1,E23=10),T23=$AY$14)</formula>
    </cfRule>
  </conditionalFormatting>
  <conditionalFormatting sqref="T26">
    <cfRule type="expression" dxfId="1265" priority="616">
      <formula>T27=$AY$19</formula>
    </cfRule>
    <cfRule type="expression" dxfId="1264" priority="617">
      <formula>T27=$AY$20</formula>
    </cfRule>
  </conditionalFormatting>
  <conditionalFormatting sqref="T26">
    <cfRule type="expression" dxfId="1263" priority="614">
      <formula>E27=8</formula>
    </cfRule>
    <cfRule type="expression" dxfId="1262" priority="615">
      <formula>E27=2</formula>
    </cfRule>
  </conditionalFormatting>
  <conditionalFormatting sqref="T26">
    <cfRule type="expression" dxfId="1261" priority="613">
      <formula>AND(OR(E27=1,E27=10),T27=$AY$14)</formula>
    </cfRule>
  </conditionalFormatting>
  <conditionalFormatting sqref="T30">
    <cfRule type="expression" dxfId="1260" priority="611">
      <formula>T31=$AY$19</formula>
    </cfRule>
    <cfRule type="expression" dxfId="1259" priority="612">
      <formula>T31=$AY$20</formula>
    </cfRule>
  </conditionalFormatting>
  <conditionalFormatting sqref="T30">
    <cfRule type="expression" dxfId="1258" priority="609">
      <formula>E31=8</formula>
    </cfRule>
    <cfRule type="expression" dxfId="1257" priority="610">
      <formula>E31=2</formula>
    </cfRule>
  </conditionalFormatting>
  <conditionalFormatting sqref="T30">
    <cfRule type="expression" dxfId="1256" priority="608">
      <formula>AND(OR(E31=1,E31=10),T31=$AY$14)</formula>
    </cfRule>
  </conditionalFormatting>
  <conditionalFormatting sqref="T34">
    <cfRule type="expression" dxfId="1255" priority="606">
      <formula>T35=$AY$19</formula>
    </cfRule>
    <cfRule type="expression" dxfId="1254" priority="607">
      <formula>T35=$AY$20</formula>
    </cfRule>
  </conditionalFormatting>
  <conditionalFormatting sqref="T34">
    <cfRule type="expression" dxfId="1253" priority="604">
      <formula>E35=8</formula>
    </cfRule>
    <cfRule type="expression" dxfId="1252" priority="605">
      <formula>E35=2</formula>
    </cfRule>
  </conditionalFormatting>
  <conditionalFormatting sqref="T34">
    <cfRule type="expression" dxfId="1251" priority="603">
      <formula>AND(OR(E35=1,E35=10),T35=$AY$14)</formula>
    </cfRule>
  </conditionalFormatting>
  <conditionalFormatting sqref="T39">
    <cfRule type="expression" dxfId="1250" priority="601">
      <formula>T40=$AY$19</formula>
    </cfRule>
    <cfRule type="expression" dxfId="1249" priority="602">
      <formula>T40=$AY$20</formula>
    </cfRule>
  </conditionalFormatting>
  <conditionalFormatting sqref="T39">
    <cfRule type="expression" dxfId="1248" priority="599">
      <formula>E40=8</formula>
    </cfRule>
    <cfRule type="expression" dxfId="1247" priority="600">
      <formula>E40=2</formula>
    </cfRule>
  </conditionalFormatting>
  <conditionalFormatting sqref="T39">
    <cfRule type="expression" dxfId="1246" priority="598">
      <formula>AND(OR(E40=1,E40=10),T40=$AY$14)</formula>
    </cfRule>
  </conditionalFormatting>
  <conditionalFormatting sqref="T47">
    <cfRule type="expression" dxfId="1245" priority="596">
      <formula>T48=$AY$19</formula>
    </cfRule>
    <cfRule type="expression" dxfId="1244" priority="597">
      <formula>T48=$AY$20</formula>
    </cfRule>
  </conditionalFormatting>
  <conditionalFormatting sqref="T47">
    <cfRule type="expression" dxfId="1243" priority="594">
      <formula>E48=8</formula>
    </cfRule>
    <cfRule type="expression" dxfId="1242" priority="595">
      <formula>E48=2</formula>
    </cfRule>
  </conditionalFormatting>
  <conditionalFormatting sqref="T47">
    <cfRule type="expression" dxfId="1241" priority="593">
      <formula>AND(OR(E48=1,E48=10),T48=$AY$14)</formula>
    </cfRule>
  </conditionalFormatting>
  <conditionalFormatting sqref="T51">
    <cfRule type="expression" dxfId="1240" priority="591">
      <formula>T52=$AY$19</formula>
    </cfRule>
    <cfRule type="expression" dxfId="1239" priority="592">
      <formula>T52=$AY$20</formula>
    </cfRule>
  </conditionalFormatting>
  <conditionalFormatting sqref="T51">
    <cfRule type="expression" dxfId="1238" priority="589">
      <formula>E52=8</formula>
    </cfRule>
    <cfRule type="expression" dxfId="1237" priority="590">
      <formula>E52=2</formula>
    </cfRule>
  </conditionalFormatting>
  <conditionalFormatting sqref="T51">
    <cfRule type="expression" dxfId="1236" priority="588">
      <formula>AND(OR(E52=1,E52=10),T52=$AY$14)</formula>
    </cfRule>
  </conditionalFormatting>
  <conditionalFormatting sqref="T55">
    <cfRule type="expression" dxfId="1235" priority="586">
      <formula>T56=$AY$19</formula>
    </cfRule>
    <cfRule type="expression" dxfId="1234" priority="587">
      <formula>T56=$AY$20</formula>
    </cfRule>
  </conditionalFormatting>
  <conditionalFormatting sqref="T55">
    <cfRule type="expression" dxfId="1233" priority="584">
      <formula>E56=8</formula>
    </cfRule>
    <cfRule type="expression" dxfId="1232" priority="585">
      <formula>E56=2</formula>
    </cfRule>
  </conditionalFormatting>
  <conditionalFormatting sqref="T55">
    <cfRule type="expression" dxfId="1231" priority="583">
      <formula>AND(OR(E56=1,E56=10),T56=$AY$14)</formula>
    </cfRule>
  </conditionalFormatting>
  <conditionalFormatting sqref="T59">
    <cfRule type="expression" dxfId="1230" priority="581">
      <formula>T60=$AY$19</formula>
    </cfRule>
    <cfRule type="expression" dxfId="1229" priority="582">
      <formula>T60=$AY$20</formula>
    </cfRule>
  </conditionalFormatting>
  <conditionalFormatting sqref="T59">
    <cfRule type="expression" dxfId="1228" priority="579">
      <formula>E60=8</formula>
    </cfRule>
    <cfRule type="expression" dxfId="1227" priority="580">
      <formula>E60=2</formula>
    </cfRule>
  </conditionalFormatting>
  <conditionalFormatting sqref="T59">
    <cfRule type="expression" dxfId="1226" priority="578">
      <formula>AND(OR(E60=1,E60=10),T60=$AY$14)</formula>
    </cfRule>
  </conditionalFormatting>
  <conditionalFormatting sqref="T19">
    <cfRule type="expression" dxfId="1225" priority="576">
      <formula>T19="土"</formula>
    </cfRule>
    <cfRule type="expression" dxfId="1224" priority="577">
      <formula>T19="日"</formula>
    </cfRule>
  </conditionalFormatting>
  <conditionalFormatting sqref="T19">
    <cfRule type="expression" dxfId="1223" priority="574">
      <formula>E19=8</formula>
    </cfRule>
    <cfRule type="expression" dxfId="1222" priority="575">
      <formula>E19=2</formula>
    </cfRule>
  </conditionalFormatting>
  <conditionalFormatting sqref="T19">
    <cfRule type="expression" dxfId="1221" priority="573">
      <formula>AND(OR(E19=1,E19=10),T19=$AY$14)</formula>
    </cfRule>
  </conditionalFormatting>
  <conditionalFormatting sqref="T23">
    <cfRule type="expression" dxfId="1220" priority="571">
      <formula>T23="土"</formula>
    </cfRule>
    <cfRule type="expression" dxfId="1219" priority="572">
      <formula>T23="日"</formula>
    </cfRule>
  </conditionalFormatting>
  <conditionalFormatting sqref="T23">
    <cfRule type="expression" dxfId="1218" priority="569">
      <formula>E23=8</formula>
    </cfRule>
    <cfRule type="expression" dxfId="1217" priority="570">
      <formula>E23=2</formula>
    </cfRule>
  </conditionalFormatting>
  <conditionalFormatting sqref="T23">
    <cfRule type="expression" dxfId="1216" priority="568">
      <formula>AND(OR(E23=1,E23=10),T23=$AY$14)</formula>
    </cfRule>
  </conditionalFormatting>
  <conditionalFormatting sqref="T27">
    <cfRule type="expression" dxfId="1215" priority="566">
      <formula>T27="土"</formula>
    </cfRule>
    <cfRule type="expression" dxfId="1214" priority="567">
      <formula>T27="日"</formula>
    </cfRule>
  </conditionalFormatting>
  <conditionalFormatting sqref="T27">
    <cfRule type="expression" dxfId="1213" priority="564">
      <formula>E27=8</formula>
    </cfRule>
    <cfRule type="expression" dxfId="1212" priority="565">
      <formula>E27=2</formula>
    </cfRule>
  </conditionalFormatting>
  <conditionalFormatting sqref="T27">
    <cfRule type="expression" dxfId="1211" priority="563">
      <formula>AND(OR(E27=1,E27=10),T27=$AY$14)</formula>
    </cfRule>
  </conditionalFormatting>
  <conditionalFormatting sqref="T31">
    <cfRule type="expression" dxfId="1210" priority="561">
      <formula>T31="土"</formula>
    </cfRule>
    <cfRule type="expression" dxfId="1209" priority="562">
      <formula>T31="日"</formula>
    </cfRule>
  </conditionalFormatting>
  <conditionalFormatting sqref="T31">
    <cfRule type="expression" dxfId="1208" priority="559">
      <formula>E31=8</formula>
    </cfRule>
    <cfRule type="expression" dxfId="1207" priority="560">
      <formula>E31=2</formula>
    </cfRule>
  </conditionalFormatting>
  <conditionalFormatting sqref="T31">
    <cfRule type="expression" dxfId="1206" priority="558">
      <formula>AND(OR(E31=1,E31=10),T31=$AY$14)</formula>
    </cfRule>
  </conditionalFormatting>
  <conditionalFormatting sqref="T35">
    <cfRule type="expression" dxfId="1205" priority="556">
      <formula>T35="土"</formula>
    </cfRule>
    <cfRule type="expression" dxfId="1204" priority="557">
      <formula>T35="日"</formula>
    </cfRule>
  </conditionalFormatting>
  <conditionalFormatting sqref="T35">
    <cfRule type="expression" dxfId="1203" priority="554">
      <formula>E35=8</formula>
    </cfRule>
    <cfRule type="expression" dxfId="1202" priority="555">
      <formula>E35=2</formula>
    </cfRule>
  </conditionalFormatting>
  <conditionalFormatting sqref="T35">
    <cfRule type="expression" dxfId="1201" priority="553">
      <formula>AND(OR(E35=1,E35=10),T35=$AY$14)</formula>
    </cfRule>
  </conditionalFormatting>
  <conditionalFormatting sqref="T40">
    <cfRule type="expression" dxfId="1200" priority="551">
      <formula>T40="土"</formula>
    </cfRule>
    <cfRule type="expression" dxfId="1199" priority="552">
      <formula>T40="日"</formula>
    </cfRule>
  </conditionalFormatting>
  <conditionalFormatting sqref="T40">
    <cfRule type="expression" dxfId="1198" priority="549">
      <formula>E40=8</formula>
    </cfRule>
    <cfRule type="expression" dxfId="1197" priority="550">
      <formula>E40=2</formula>
    </cfRule>
  </conditionalFormatting>
  <conditionalFormatting sqref="T40">
    <cfRule type="expression" dxfId="1196" priority="548">
      <formula>AND(OR(E40=1,E40=10),T40=$AY$14)</formula>
    </cfRule>
  </conditionalFormatting>
  <conditionalFormatting sqref="T44">
    <cfRule type="expression" dxfId="1195" priority="546">
      <formula>T44="土"</formula>
    </cfRule>
    <cfRule type="expression" dxfId="1194" priority="547">
      <formula>T44="日"</formula>
    </cfRule>
  </conditionalFormatting>
  <conditionalFormatting sqref="T44">
    <cfRule type="expression" dxfId="1193" priority="544">
      <formula>E44=8</formula>
    </cfRule>
    <cfRule type="expression" dxfId="1192" priority="545">
      <formula>E44=2</formula>
    </cfRule>
  </conditionalFormatting>
  <conditionalFormatting sqref="T44">
    <cfRule type="expression" dxfId="1191" priority="543">
      <formula>AND(OR(E44=1,E44=10),T44=$AY$14)</formula>
    </cfRule>
  </conditionalFormatting>
  <conditionalFormatting sqref="T48">
    <cfRule type="expression" dxfId="1190" priority="541">
      <formula>T48="土"</formula>
    </cfRule>
    <cfRule type="expression" dxfId="1189" priority="542">
      <formula>T48="日"</formula>
    </cfRule>
  </conditionalFormatting>
  <conditionalFormatting sqref="T48">
    <cfRule type="expression" dxfId="1188" priority="539">
      <formula>E48=8</formula>
    </cfRule>
    <cfRule type="expression" dxfId="1187" priority="540">
      <formula>E48=2</formula>
    </cfRule>
  </conditionalFormatting>
  <conditionalFormatting sqref="T48">
    <cfRule type="expression" dxfId="1186" priority="538">
      <formula>AND(OR(E48=1,E48=10),T48=$AY$14)</formula>
    </cfRule>
  </conditionalFormatting>
  <conditionalFormatting sqref="T52">
    <cfRule type="expression" dxfId="1185" priority="536">
      <formula>T52="土"</formula>
    </cfRule>
    <cfRule type="expression" dxfId="1184" priority="537">
      <formula>T52="日"</formula>
    </cfRule>
  </conditionalFormatting>
  <conditionalFormatting sqref="T52">
    <cfRule type="expression" dxfId="1183" priority="534">
      <formula>E52=8</formula>
    </cfRule>
    <cfRule type="expression" dxfId="1182" priority="535">
      <formula>E52=2</formula>
    </cfRule>
  </conditionalFormatting>
  <conditionalFormatting sqref="T52">
    <cfRule type="expression" dxfId="1181" priority="533">
      <formula>AND(OR(E52=1,E52=10),T52=$AY$14)</formula>
    </cfRule>
  </conditionalFormatting>
  <conditionalFormatting sqref="T56">
    <cfRule type="expression" dxfId="1180" priority="531">
      <formula>T56="土"</formula>
    </cfRule>
    <cfRule type="expression" dxfId="1179" priority="532">
      <formula>T56="日"</formula>
    </cfRule>
  </conditionalFormatting>
  <conditionalFormatting sqref="T56">
    <cfRule type="expression" dxfId="1178" priority="529">
      <formula>E56=8</formula>
    </cfRule>
    <cfRule type="expression" dxfId="1177" priority="530">
      <formula>E56=2</formula>
    </cfRule>
  </conditionalFormatting>
  <conditionalFormatting sqref="T56">
    <cfRule type="expression" dxfId="1176" priority="528">
      <formula>AND(OR(E56=1,E56=10),T56=$AY$14)</formula>
    </cfRule>
  </conditionalFormatting>
  <conditionalFormatting sqref="T60">
    <cfRule type="expression" dxfId="1175" priority="526">
      <formula>T60="土"</formula>
    </cfRule>
    <cfRule type="expression" dxfId="1174" priority="527">
      <formula>T60="日"</formula>
    </cfRule>
  </conditionalFormatting>
  <conditionalFormatting sqref="T60">
    <cfRule type="expression" dxfId="1173" priority="524">
      <formula>E60=8</formula>
    </cfRule>
    <cfRule type="expression" dxfId="1172" priority="525">
      <formula>E60=2</formula>
    </cfRule>
  </conditionalFormatting>
  <conditionalFormatting sqref="T60">
    <cfRule type="expression" dxfId="1171" priority="523">
      <formula>AND(OR(E60=1,E60=10),T60=$AY$14)</formula>
    </cfRule>
  </conditionalFormatting>
  <conditionalFormatting sqref="U18">
    <cfRule type="expression" dxfId="1170" priority="521">
      <formula>U19=$AY$19</formula>
    </cfRule>
    <cfRule type="expression" dxfId="1169" priority="522">
      <formula>U19=$AY$20</formula>
    </cfRule>
  </conditionalFormatting>
  <conditionalFormatting sqref="U18">
    <cfRule type="expression" dxfId="1168" priority="520">
      <formula>AND(OR(F19=1,F19=10),U19=$AY$14)</formula>
    </cfRule>
  </conditionalFormatting>
  <conditionalFormatting sqref="U22">
    <cfRule type="expression" dxfId="1167" priority="518">
      <formula>U23=$AY$19</formula>
    </cfRule>
    <cfRule type="expression" dxfId="1166" priority="519">
      <formula>U23=$AY$20</formula>
    </cfRule>
  </conditionalFormatting>
  <conditionalFormatting sqref="U22">
    <cfRule type="expression" dxfId="1165" priority="517">
      <formula>AND(OR(F23=1,F23=10),U23=$AY$14)</formula>
    </cfRule>
  </conditionalFormatting>
  <conditionalFormatting sqref="U26">
    <cfRule type="expression" dxfId="1164" priority="515">
      <formula>U27=$AY$19</formula>
    </cfRule>
    <cfRule type="expression" dxfId="1163" priority="516">
      <formula>U27=$AY$20</formula>
    </cfRule>
  </conditionalFormatting>
  <conditionalFormatting sqref="U26">
    <cfRule type="expression" dxfId="1162" priority="514">
      <formula>AND(OR(F27=1,F27=10),U27=$AY$14)</formula>
    </cfRule>
  </conditionalFormatting>
  <conditionalFormatting sqref="U30">
    <cfRule type="expression" dxfId="1161" priority="512">
      <formula>U31=$AY$19</formula>
    </cfRule>
    <cfRule type="expression" dxfId="1160" priority="513">
      <formula>U31=$AY$20</formula>
    </cfRule>
  </conditionalFormatting>
  <conditionalFormatting sqref="U30">
    <cfRule type="expression" dxfId="1159" priority="511">
      <formula>AND(OR(F31=1,F31=10),U31=$AY$14)</formula>
    </cfRule>
  </conditionalFormatting>
  <conditionalFormatting sqref="U34">
    <cfRule type="expression" dxfId="1158" priority="509">
      <formula>U35=$AY$19</formula>
    </cfRule>
    <cfRule type="expression" dxfId="1157" priority="510">
      <formula>U35=$AY$20</formula>
    </cfRule>
  </conditionalFormatting>
  <conditionalFormatting sqref="U34">
    <cfRule type="expression" dxfId="1156" priority="508">
      <formula>AND(OR(F35=1,F35=10),U35=$AY$14)</formula>
    </cfRule>
  </conditionalFormatting>
  <conditionalFormatting sqref="U39">
    <cfRule type="expression" dxfId="1155" priority="506">
      <formula>U40=$AY$19</formula>
    </cfRule>
    <cfRule type="expression" dxfId="1154" priority="507">
      <formula>U40=$AY$20</formula>
    </cfRule>
  </conditionalFormatting>
  <conditionalFormatting sqref="U39">
    <cfRule type="expression" dxfId="1153" priority="505">
      <formula>AND(OR(F40=1,F40=10),U40=$AY$14)</formula>
    </cfRule>
  </conditionalFormatting>
  <conditionalFormatting sqref="U43">
    <cfRule type="expression" dxfId="1152" priority="503">
      <formula>U44=$AY$19</formula>
    </cfRule>
    <cfRule type="expression" dxfId="1151" priority="504">
      <formula>U44=$AY$20</formula>
    </cfRule>
  </conditionalFormatting>
  <conditionalFormatting sqref="U43">
    <cfRule type="expression" dxfId="1150" priority="502">
      <formula>AND(OR(F44=1,F44=10),U44=$AY$14)</formula>
    </cfRule>
  </conditionalFormatting>
  <conditionalFormatting sqref="U47">
    <cfRule type="expression" dxfId="1149" priority="500">
      <formula>U48=$AY$19</formula>
    </cfRule>
    <cfRule type="expression" dxfId="1148" priority="501">
      <formula>U48=$AY$20</formula>
    </cfRule>
  </conditionalFormatting>
  <conditionalFormatting sqref="U47">
    <cfRule type="expression" dxfId="1147" priority="499">
      <formula>AND(OR(F48=1,F48=10),U48=$AY$14)</formula>
    </cfRule>
  </conditionalFormatting>
  <conditionalFormatting sqref="U51">
    <cfRule type="expression" dxfId="1146" priority="497">
      <formula>U52=$AY$19</formula>
    </cfRule>
    <cfRule type="expression" dxfId="1145" priority="498">
      <formula>U52=$AY$20</formula>
    </cfRule>
  </conditionalFormatting>
  <conditionalFormatting sqref="U51">
    <cfRule type="expression" dxfId="1144" priority="496">
      <formula>AND(OR(F52=1,F52=10),U52=$AY$14)</formula>
    </cfRule>
  </conditionalFormatting>
  <conditionalFormatting sqref="U55">
    <cfRule type="expression" dxfId="1143" priority="494">
      <formula>U56=$AY$19</formula>
    </cfRule>
    <cfRule type="expression" dxfId="1142" priority="495">
      <formula>U56=$AY$20</formula>
    </cfRule>
  </conditionalFormatting>
  <conditionalFormatting sqref="U55">
    <cfRule type="expression" dxfId="1141" priority="493">
      <formula>AND(OR(F56=1,F56=10),U56=$AY$14)</formula>
    </cfRule>
  </conditionalFormatting>
  <conditionalFormatting sqref="U59">
    <cfRule type="expression" dxfId="1140" priority="491">
      <formula>U60=$AY$19</formula>
    </cfRule>
    <cfRule type="expression" dxfId="1139" priority="492">
      <formula>U60=$AY$20</formula>
    </cfRule>
  </conditionalFormatting>
  <conditionalFormatting sqref="U59">
    <cfRule type="expression" dxfId="1138" priority="490">
      <formula>AND(OR(F60=1,F60=10),U60=$AY$14)</formula>
    </cfRule>
  </conditionalFormatting>
  <conditionalFormatting sqref="U19">
    <cfRule type="expression" dxfId="1137" priority="488">
      <formula>U19="土"</formula>
    </cfRule>
    <cfRule type="expression" dxfId="1136" priority="489">
      <formula>U19="日"</formula>
    </cfRule>
  </conditionalFormatting>
  <conditionalFormatting sqref="U19">
    <cfRule type="expression" dxfId="1135" priority="487">
      <formula>AND(OR(F19=1,F19=10),U19=$AY$14)</formula>
    </cfRule>
  </conditionalFormatting>
  <conditionalFormatting sqref="U23">
    <cfRule type="expression" dxfId="1134" priority="485">
      <formula>U23="土"</formula>
    </cfRule>
    <cfRule type="expression" dxfId="1133" priority="486">
      <formula>U23="日"</formula>
    </cfRule>
  </conditionalFormatting>
  <conditionalFormatting sqref="U23">
    <cfRule type="expression" dxfId="1132" priority="484">
      <formula>AND(OR(F23=1,F23=10),U23=$AY$14)</formula>
    </cfRule>
  </conditionalFormatting>
  <conditionalFormatting sqref="U27">
    <cfRule type="expression" dxfId="1131" priority="482">
      <formula>U27="土"</formula>
    </cfRule>
    <cfRule type="expression" dxfId="1130" priority="483">
      <formula>U27="日"</formula>
    </cfRule>
  </conditionalFormatting>
  <conditionalFormatting sqref="U27">
    <cfRule type="expression" dxfId="1129" priority="481">
      <formula>AND(OR(F27=1,F27=10),U27=$AY$14)</formula>
    </cfRule>
  </conditionalFormatting>
  <conditionalFormatting sqref="U31">
    <cfRule type="expression" dxfId="1128" priority="479">
      <formula>U31="土"</formula>
    </cfRule>
    <cfRule type="expression" dxfId="1127" priority="480">
      <formula>U31="日"</formula>
    </cfRule>
  </conditionalFormatting>
  <conditionalFormatting sqref="U31">
    <cfRule type="expression" dxfId="1126" priority="478">
      <formula>AND(OR(F31=1,F31=10),U31=$AY$14)</formula>
    </cfRule>
  </conditionalFormatting>
  <conditionalFormatting sqref="U35">
    <cfRule type="expression" dxfId="1125" priority="476">
      <formula>U35="土"</formula>
    </cfRule>
    <cfRule type="expression" dxfId="1124" priority="477">
      <formula>U35="日"</formula>
    </cfRule>
  </conditionalFormatting>
  <conditionalFormatting sqref="U35">
    <cfRule type="expression" dxfId="1123" priority="475">
      <formula>AND(OR(F35=1,F35=10),U35=$AY$14)</formula>
    </cfRule>
  </conditionalFormatting>
  <conditionalFormatting sqref="U40">
    <cfRule type="expression" dxfId="1122" priority="473">
      <formula>U40="土"</formula>
    </cfRule>
    <cfRule type="expression" dxfId="1121" priority="474">
      <formula>U40="日"</formula>
    </cfRule>
  </conditionalFormatting>
  <conditionalFormatting sqref="U40">
    <cfRule type="expression" dxfId="1120" priority="472">
      <formula>AND(OR(F40=1,F40=10),U40=$AY$14)</formula>
    </cfRule>
  </conditionalFormatting>
  <conditionalFormatting sqref="U44">
    <cfRule type="expression" dxfId="1119" priority="470">
      <formula>U44="土"</formula>
    </cfRule>
    <cfRule type="expression" dxfId="1118" priority="471">
      <formula>U44="日"</formula>
    </cfRule>
  </conditionalFormatting>
  <conditionalFormatting sqref="U44">
    <cfRule type="expression" dxfId="1117" priority="469">
      <formula>AND(OR(F44=1,F44=10),U44=$AY$14)</formula>
    </cfRule>
  </conditionalFormatting>
  <conditionalFormatting sqref="U48">
    <cfRule type="expression" dxfId="1116" priority="467">
      <formula>U48="土"</formula>
    </cfRule>
    <cfRule type="expression" dxfId="1115" priority="468">
      <formula>U48="日"</formula>
    </cfRule>
  </conditionalFormatting>
  <conditionalFormatting sqref="U48">
    <cfRule type="expression" dxfId="1114" priority="466">
      <formula>AND(OR(F48=1,F48=10),U48=$AY$14)</formula>
    </cfRule>
  </conditionalFormatting>
  <conditionalFormatting sqref="U52">
    <cfRule type="expression" dxfId="1113" priority="464">
      <formula>U52="土"</formula>
    </cfRule>
    <cfRule type="expression" dxfId="1112" priority="465">
      <formula>U52="日"</formula>
    </cfRule>
  </conditionalFormatting>
  <conditionalFormatting sqref="U52">
    <cfRule type="expression" dxfId="1111" priority="463">
      <formula>AND(OR(F52=1,F52=10),U52=$AY$14)</formula>
    </cfRule>
  </conditionalFormatting>
  <conditionalFormatting sqref="U56">
    <cfRule type="expression" dxfId="1110" priority="461">
      <formula>U56="土"</formula>
    </cfRule>
    <cfRule type="expression" dxfId="1109" priority="462">
      <formula>U56="日"</formula>
    </cfRule>
  </conditionalFormatting>
  <conditionalFormatting sqref="U56">
    <cfRule type="expression" dxfId="1108" priority="460">
      <formula>AND(OR(F56=1,F56=10),U56=$AY$14)</formula>
    </cfRule>
  </conditionalFormatting>
  <conditionalFormatting sqref="U60">
    <cfRule type="expression" dxfId="1107" priority="458">
      <formula>U60="土"</formula>
    </cfRule>
    <cfRule type="expression" dxfId="1106" priority="459">
      <formula>U60="日"</formula>
    </cfRule>
  </conditionalFormatting>
  <conditionalFormatting sqref="U60">
    <cfRule type="expression" dxfId="1105" priority="457">
      <formula>AND(OR(F60=1,F60=10),U60=$AY$14)</formula>
    </cfRule>
  </conditionalFormatting>
  <conditionalFormatting sqref="V18">
    <cfRule type="expression" dxfId="1104" priority="455">
      <formula>V19=$AY$19</formula>
    </cfRule>
    <cfRule type="expression" dxfId="1103" priority="456">
      <formula>V19=$AY$20</formula>
    </cfRule>
  </conditionalFormatting>
  <conditionalFormatting sqref="V18">
    <cfRule type="expression" dxfId="1102" priority="454">
      <formula>AND(OR(G19=1,G19=10),V19=$AY$14)</formula>
    </cfRule>
  </conditionalFormatting>
  <conditionalFormatting sqref="V22">
    <cfRule type="expression" dxfId="1101" priority="452">
      <formula>V23=$AY$19</formula>
    </cfRule>
    <cfRule type="expression" dxfId="1100" priority="453">
      <formula>V23=$AY$20</formula>
    </cfRule>
  </conditionalFormatting>
  <conditionalFormatting sqref="V22">
    <cfRule type="expression" dxfId="1099" priority="451">
      <formula>AND(OR(G23=1,G23=10),V23=$AY$14)</formula>
    </cfRule>
  </conditionalFormatting>
  <conditionalFormatting sqref="V26">
    <cfRule type="expression" dxfId="1098" priority="449">
      <formula>V27=$AY$19</formula>
    </cfRule>
    <cfRule type="expression" dxfId="1097" priority="450">
      <formula>V27=$AY$20</formula>
    </cfRule>
  </conditionalFormatting>
  <conditionalFormatting sqref="V26">
    <cfRule type="expression" dxfId="1096" priority="448">
      <formula>AND(OR(G27=1,G27=10),V27=$AY$14)</formula>
    </cfRule>
  </conditionalFormatting>
  <conditionalFormatting sqref="V30">
    <cfRule type="expression" dxfId="1095" priority="446">
      <formula>V31=$AY$19</formula>
    </cfRule>
    <cfRule type="expression" dxfId="1094" priority="447">
      <formula>V31=$AY$20</formula>
    </cfRule>
  </conditionalFormatting>
  <conditionalFormatting sqref="V30">
    <cfRule type="expression" dxfId="1093" priority="445">
      <formula>AND(OR(G31=1,G31=10),V31=$AY$14)</formula>
    </cfRule>
  </conditionalFormatting>
  <conditionalFormatting sqref="V34">
    <cfRule type="expression" dxfId="1092" priority="443">
      <formula>V35=$AY$19</formula>
    </cfRule>
    <cfRule type="expression" dxfId="1091" priority="444">
      <formula>V35=$AY$20</formula>
    </cfRule>
  </conditionalFormatting>
  <conditionalFormatting sqref="V34">
    <cfRule type="expression" dxfId="1090" priority="442">
      <formula>AND(OR(G35=1,G35=10),V35=$AY$14)</formula>
    </cfRule>
  </conditionalFormatting>
  <conditionalFormatting sqref="V39">
    <cfRule type="expression" dxfId="1089" priority="440">
      <formula>V40=$AY$19</formula>
    </cfRule>
    <cfRule type="expression" dxfId="1088" priority="441">
      <formula>V40=$AY$20</formula>
    </cfRule>
  </conditionalFormatting>
  <conditionalFormatting sqref="V39">
    <cfRule type="expression" dxfId="1087" priority="439">
      <formula>AND(OR(G40=1,G40=10),V40=$AY$14)</formula>
    </cfRule>
  </conditionalFormatting>
  <conditionalFormatting sqref="V43">
    <cfRule type="expression" dxfId="1086" priority="437">
      <formula>V44=$AY$19</formula>
    </cfRule>
    <cfRule type="expression" dxfId="1085" priority="438">
      <formula>V44=$AY$20</formula>
    </cfRule>
  </conditionalFormatting>
  <conditionalFormatting sqref="V43">
    <cfRule type="expression" dxfId="1084" priority="436">
      <formula>AND(OR(G44=1,G44=10),V44=$AY$14)</formula>
    </cfRule>
  </conditionalFormatting>
  <conditionalFormatting sqref="V47">
    <cfRule type="expression" dxfId="1083" priority="434">
      <formula>V48=$AY$19</formula>
    </cfRule>
    <cfRule type="expression" dxfId="1082" priority="435">
      <formula>V48=$AY$20</formula>
    </cfRule>
  </conditionalFormatting>
  <conditionalFormatting sqref="V47">
    <cfRule type="expression" dxfId="1081" priority="433">
      <formula>AND(OR(G48=1,G48=10),V48=$AY$14)</formula>
    </cfRule>
  </conditionalFormatting>
  <conditionalFormatting sqref="V51">
    <cfRule type="expression" dxfId="1080" priority="431">
      <formula>V52=$AY$19</formula>
    </cfRule>
    <cfRule type="expression" dxfId="1079" priority="432">
      <formula>V52=$AY$20</formula>
    </cfRule>
  </conditionalFormatting>
  <conditionalFormatting sqref="V51">
    <cfRule type="expression" dxfId="1078" priority="430">
      <formula>AND(OR(G52=1,G52=10),V52=$AY$14)</formula>
    </cfRule>
  </conditionalFormatting>
  <conditionalFormatting sqref="V55">
    <cfRule type="expression" dxfId="1077" priority="428">
      <formula>V56=$AY$19</formula>
    </cfRule>
    <cfRule type="expression" dxfId="1076" priority="429">
      <formula>V56=$AY$20</formula>
    </cfRule>
  </conditionalFormatting>
  <conditionalFormatting sqref="V55">
    <cfRule type="expression" dxfId="1075" priority="427">
      <formula>AND(OR(G56=1,G56=10),V56=$AY$14)</formula>
    </cfRule>
  </conditionalFormatting>
  <conditionalFormatting sqref="V59">
    <cfRule type="expression" dxfId="1074" priority="425">
      <formula>V60=$AY$19</formula>
    </cfRule>
    <cfRule type="expression" dxfId="1073" priority="426">
      <formula>V60=$AY$20</formula>
    </cfRule>
  </conditionalFormatting>
  <conditionalFormatting sqref="V59">
    <cfRule type="expression" dxfId="1072" priority="424">
      <formula>AND(OR(G60=1,G60=10),V60=$AY$14)</formula>
    </cfRule>
  </conditionalFormatting>
  <conditionalFormatting sqref="V19">
    <cfRule type="expression" dxfId="1071" priority="422">
      <formula>V19="土"</formula>
    </cfRule>
    <cfRule type="expression" dxfId="1070" priority="423">
      <formula>V19="日"</formula>
    </cfRule>
  </conditionalFormatting>
  <conditionalFormatting sqref="V19">
    <cfRule type="expression" dxfId="1069" priority="421">
      <formula>AND(OR(G19=1,G19=10),V19=$AY$14)</formula>
    </cfRule>
  </conditionalFormatting>
  <conditionalFormatting sqref="V23">
    <cfRule type="expression" dxfId="1068" priority="419">
      <formula>V23="土"</formula>
    </cfRule>
    <cfRule type="expression" dxfId="1067" priority="420">
      <formula>V23="日"</formula>
    </cfRule>
  </conditionalFormatting>
  <conditionalFormatting sqref="V23">
    <cfRule type="expression" dxfId="1066" priority="418">
      <formula>AND(OR(G23=1,G23=10),V23=$AY$14)</formula>
    </cfRule>
  </conditionalFormatting>
  <conditionalFormatting sqref="V27">
    <cfRule type="expression" dxfId="1065" priority="416">
      <formula>V27="土"</formula>
    </cfRule>
    <cfRule type="expression" dxfId="1064" priority="417">
      <formula>V27="日"</formula>
    </cfRule>
  </conditionalFormatting>
  <conditionalFormatting sqref="V27">
    <cfRule type="expression" dxfId="1063" priority="415">
      <formula>AND(OR(G27=1,G27=10),V27=$AY$14)</formula>
    </cfRule>
  </conditionalFormatting>
  <conditionalFormatting sqref="V31">
    <cfRule type="expression" dxfId="1062" priority="413">
      <formula>V31="土"</formula>
    </cfRule>
    <cfRule type="expression" dxfId="1061" priority="414">
      <formula>V31="日"</formula>
    </cfRule>
  </conditionalFormatting>
  <conditionalFormatting sqref="V31">
    <cfRule type="expression" dxfId="1060" priority="412">
      <formula>AND(OR(G31=1,G31=10),V31=$AY$14)</formula>
    </cfRule>
  </conditionalFormatting>
  <conditionalFormatting sqref="V35">
    <cfRule type="expression" dxfId="1059" priority="410">
      <formula>V35="土"</formula>
    </cfRule>
    <cfRule type="expression" dxfId="1058" priority="411">
      <formula>V35="日"</formula>
    </cfRule>
  </conditionalFormatting>
  <conditionalFormatting sqref="V35">
    <cfRule type="expression" dxfId="1057" priority="409">
      <formula>AND(OR(G35=1,G35=10),V35=$AY$14)</formula>
    </cfRule>
  </conditionalFormatting>
  <conditionalFormatting sqref="V40">
    <cfRule type="expression" dxfId="1056" priority="407">
      <formula>V40="土"</formula>
    </cfRule>
    <cfRule type="expression" dxfId="1055" priority="408">
      <formula>V40="日"</formula>
    </cfRule>
  </conditionalFormatting>
  <conditionalFormatting sqref="V40">
    <cfRule type="expression" dxfId="1054" priority="406">
      <formula>AND(OR(G40=1,G40=10),V40=$AY$14)</formula>
    </cfRule>
  </conditionalFormatting>
  <conditionalFormatting sqref="V44">
    <cfRule type="expression" dxfId="1053" priority="404">
      <formula>V44="土"</formula>
    </cfRule>
    <cfRule type="expression" dxfId="1052" priority="405">
      <formula>V44="日"</formula>
    </cfRule>
  </conditionalFormatting>
  <conditionalFormatting sqref="V44">
    <cfRule type="expression" dxfId="1051" priority="403">
      <formula>AND(OR(G44=1,G44=10),V44=$AY$14)</formula>
    </cfRule>
  </conditionalFormatting>
  <conditionalFormatting sqref="V48">
    <cfRule type="expression" dxfId="1050" priority="401">
      <formula>V48="土"</formula>
    </cfRule>
    <cfRule type="expression" dxfId="1049" priority="402">
      <formula>V48="日"</formula>
    </cfRule>
  </conditionalFormatting>
  <conditionalFormatting sqref="V48">
    <cfRule type="expression" dxfId="1048" priority="400">
      <formula>AND(OR(G48=1,G48=10),V48=$AY$14)</formula>
    </cfRule>
  </conditionalFormatting>
  <conditionalFormatting sqref="V52">
    <cfRule type="expression" dxfId="1047" priority="398">
      <formula>V52="土"</formula>
    </cfRule>
    <cfRule type="expression" dxfId="1046" priority="399">
      <formula>V52="日"</formula>
    </cfRule>
  </conditionalFormatting>
  <conditionalFormatting sqref="V52">
    <cfRule type="expression" dxfId="1045" priority="397">
      <formula>AND(OR(G52=1,G52=10),V52=$AY$14)</formula>
    </cfRule>
  </conditionalFormatting>
  <conditionalFormatting sqref="V56">
    <cfRule type="expression" dxfId="1044" priority="395">
      <formula>V56="土"</formula>
    </cfRule>
    <cfRule type="expression" dxfId="1043" priority="396">
      <formula>V56="日"</formula>
    </cfRule>
  </conditionalFormatting>
  <conditionalFormatting sqref="V56">
    <cfRule type="expression" dxfId="1042" priority="394">
      <formula>AND(OR(G56=1,G56=10),V56=$AY$14)</formula>
    </cfRule>
  </conditionalFormatting>
  <conditionalFormatting sqref="V60">
    <cfRule type="expression" dxfId="1041" priority="392">
      <formula>V60="土"</formula>
    </cfRule>
    <cfRule type="expression" dxfId="1040" priority="393">
      <formula>V60="日"</formula>
    </cfRule>
  </conditionalFormatting>
  <conditionalFormatting sqref="V60">
    <cfRule type="expression" dxfId="1039" priority="391">
      <formula>AND(OR(G60=1,G60=10),V60=$AY$14)</formula>
    </cfRule>
  </conditionalFormatting>
  <conditionalFormatting sqref="W18">
    <cfRule type="expression" dxfId="1038" priority="389">
      <formula>W19=$AY$19</formula>
    </cfRule>
    <cfRule type="expression" dxfId="1037" priority="390">
      <formula>W19=$AY$20</formula>
    </cfRule>
  </conditionalFormatting>
  <conditionalFormatting sqref="W18">
    <cfRule type="expression" dxfId="1036" priority="388">
      <formula>AND(OR(H19=1,H19=10),W19=$AY$14)</formula>
    </cfRule>
  </conditionalFormatting>
  <conditionalFormatting sqref="W22">
    <cfRule type="expression" dxfId="1035" priority="386">
      <formula>W23=$AY$19</formula>
    </cfRule>
    <cfRule type="expression" dxfId="1034" priority="387">
      <formula>W23=$AY$20</formula>
    </cfRule>
  </conditionalFormatting>
  <conditionalFormatting sqref="W22">
    <cfRule type="expression" dxfId="1033" priority="385">
      <formula>AND(OR(H23=1,H23=10),W23=$AY$14)</formula>
    </cfRule>
  </conditionalFormatting>
  <conditionalFormatting sqref="W26">
    <cfRule type="expression" dxfId="1032" priority="383">
      <formula>W27=$AY$19</formula>
    </cfRule>
    <cfRule type="expression" dxfId="1031" priority="384">
      <formula>W27=$AY$20</formula>
    </cfRule>
  </conditionalFormatting>
  <conditionalFormatting sqref="W26">
    <cfRule type="expression" dxfId="1030" priority="382">
      <formula>AND(OR(H27=1,H27=10),W27=$AY$14)</formula>
    </cfRule>
  </conditionalFormatting>
  <conditionalFormatting sqref="W30">
    <cfRule type="expression" dxfId="1029" priority="380">
      <formula>W31=$AY$19</formula>
    </cfRule>
    <cfRule type="expression" dxfId="1028" priority="381">
      <formula>W31=$AY$20</formula>
    </cfRule>
  </conditionalFormatting>
  <conditionalFormatting sqref="W30">
    <cfRule type="expression" dxfId="1027" priority="379">
      <formula>AND(OR(H31=1,H31=10),W31=$AY$14)</formula>
    </cfRule>
  </conditionalFormatting>
  <conditionalFormatting sqref="W34">
    <cfRule type="expression" dxfId="1026" priority="377">
      <formula>W35=$AY$19</formula>
    </cfRule>
    <cfRule type="expression" dxfId="1025" priority="378">
      <formula>W35=$AY$20</formula>
    </cfRule>
  </conditionalFormatting>
  <conditionalFormatting sqref="W34">
    <cfRule type="expression" dxfId="1024" priority="376">
      <formula>AND(OR(H35=1,H35=10),W35=$AY$14)</formula>
    </cfRule>
  </conditionalFormatting>
  <conditionalFormatting sqref="W39">
    <cfRule type="expression" dxfId="1023" priority="374">
      <formula>W40=$AY$19</formula>
    </cfRule>
    <cfRule type="expression" dxfId="1022" priority="375">
      <formula>W40=$AY$20</formula>
    </cfRule>
  </conditionalFormatting>
  <conditionalFormatting sqref="W39">
    <cfRule type="expression" dxfId="1021" priority="373">
      <formula>AND(OR(H40=1,H40=10),W40=$AY$14)</formula>
    </cfRule>
  </conditionalFormatting>
  <conditionalFormatting sqref="W43">
    <cfRule type="expression" dxfId="1020" priority="371">
      <formula>W44=$AY$19</formula>
    </cfRule>
    <cfRule type="expression" dxfId="1019" priority="372">
      <formula>W44=$AY$20</formula>
    </cfRule>
  </conditionalFormatting>
  <conditionalFormatting sqref="W43">
    <cfRule type="expression" dxfId="1018" priority="370">
      <formula>AND(OR(H44=1,H44=10),W44=$AY$14)</formula>
    </cfRule>
  </conditionalFormatting>
  <conditionalFormatting sqref="W47">
    <cfRule type="expression" dxfId="1017" priority="368">
      <formula>W48=$AY$19</formula>
    </cfRule>
    <cfRule type="expression" dxfId="1016" priority="369">
      <formula>W48=$AY$20</formula>
    </cfRule>
  </conditionalFormatting>
  <conditionalFormatting sqref="W47">
    <cfRule type="expression" dxfId="1015" priority="367">
      <formula>AND(OR(H48=1,H48=10),W48=$AY$14)</formula>
    </cfRule>
  </conditionalFormatting>
  <conditionalFormatting sqref="W51">
    <cfRule type="expression" dxfId="1014" priority="365">
      <formula>W52=$AY$19</formula>
    </cfRule>
    <cfRule type="expression" dxfId="1013" priority="366">
      <formula>W52=$AY$20</formula>
    </cfRule>
  </conditionalFormatting>
  <conditionalFormatting sqref="W51">
    <cfRule type="expression" dxfId="1012" priority="364">
      <formula>AND(OR(H52=1,H52=10),W52=$AY$14)</formula>
    </cfRule>
  </conditionalFormatting>
  <conditionalFormatting sqref="W55">
    <cfRule type="expression" dxfId="1011" priority="362">
      <formula>W56=$AY$19</formula>
    </cfRule>
    <cfRule type="expression" dxfId="1010" priority="363">
      <formula>W56=$AY$20</formula>
    </cfRule>
  </conditionalFormatting>
  <conditionalFormatting sqref="W55">
    <cfRule type="expression" dxfId="1009" priority="361">
      <formula>AND(OR(H56=1,H56=10),W56=$AY$14)</formula>
    </cfRule>
  </conditionalFormatting>
  <conditionalFormatting sqref="W59">
    <cfRule type="expression" dxfId="1008" priority="359">
      <formula>W60=$AY$19</formula>
    </cfRule>
    <cfRule type="expression" dxfId="1007" priority="360">
      <formula>W60=$AY$20</formula>
    </cfRule>
  </conditionalFormatting>
  <conditionalFormatting sqref="W59">
    <cfRule type="expression" dxfId="1006" priority="358">
      <formula>AND(OR(H60=1,H60=10),W60=$AY$14)</formula>
    </cfRule>
  </conditionalFormatting>
  <conditionalFormatting sqref="W19">
    <cfRule type="expression" dxfId="1005" priority="356">
      <formula>W19="土"</formula>
    </cfRule>
    <cfRule type="expression" dxfId="1004" priority="357">
      <formula>W19="日"</formula>
    </cfRule>
  </conditionalFormatting>
  <conditionalFormatting sqref="W19">
    <cfRule type="expression" dxfId="1003" priority="355">
      <formula>AND(OR(H19=1,H19=10),W19=$AY$14)</formula>
    </cfRule>
  </conditionalFormatting>
  <conditionalFormatting sqref="W23">
    <cfRule type="expression" dxfId="1002" priority="353">
      <formula>W23="土"</formula>
    </cfRule>
    <cfRule type="expression" dxfId="1001" priority="354">
      <formula>W23="日"</formula>
    </cfRule>
  </conditionalFormatting>
  <conditionalFormatting sqref="W23">
    <cfRule type="expression" dxfId="1000" priority="352">
      <formula>AND(OR(H23=1,H23=10),W23=$AY$14)</formula>
    </cfRule>
  </conditionalFormatting>
  <conditionalFormatting sqref="W27">
    <cfRule type="expression" dxfId="999" priority="350">
      <formula>W27="土"</formula>
    </cfRule>
    <cfRule type="expression" dxfId="998" priority="351">
      <formula>W27="日"</formula>
    </cfRule>
  </conditionalFormatting>
  <conditionalFormatting sqref="W27">
    <cfRule type="expression" dxfId="997" priority="349">
      <formula>AND(OR(H27=1,H27=10),W27=$AY$14)</formula>
    </cfRule>
  </conditionalFormatting>
  <conditionalFormatting sqref="W31">
    <cfRule type="expression" dxfId="996" priority="347">
      <formula>W31="土"</formula>
    </cfRule>
    <cfRule type="expression" dxfId="995" priority="348">
      <formula>W31="日"</formula>
    </cfRule>
  </conditionalFormatting>
  <conditionalFormatting sqref="W31">
    <cfRule type="expression" dxfId="994" priority="346">
      <formula>AND(OR(H31=1,H31=10),W31=$AY$14)</formula>
    </cfRule>
  </conditionalFormatting>
  <conditionalFormatting sqref="W35">
    <cfRule type="expression" dxfId="993" priority="344">
      <formula>W35="土"</formula>
    </cfRule>
    <cfRule type="expression" dxfId="992" priority="345">
      <formula>W35="日"</formula>
    </cfRule>
  </conditionalFormatting>
  <conditionalFormatting sqref="W35">
    <cfRule type="expression" dxfId="991" priority="343">
      <formula>AND(OR(H35=1,H35=10),W35=$AY$14)</formula>
    </cfRule>
  </conditionalFormatting>
  <conditionalFormatting sqref="W40">
    <cfRule type="expression" dxfId="990" priority="341">
      <formula>W40="土"</formula>
    </cfRule>
    <cfRule type="expression" dxfId="989" priority="342">
      <formula>W40="日"</formula>
    </cfRule>
  </conditionalFormatting>
  <conditionalFormatting sqref="W40">
    <cfRule type="expression" dxfId="988" priority="340">
      <formula>AND(OR(H40=1,H40=10),W40=$AY$14)</formula>
    </cfRule>
  </conditionalFormatting>
  <conditionalFormatting sqref="W44">
    <cfRule type="expression" dxfId="987" priority="338">
      <formula>W44="土"</formula>
    </cfRule>
    <cfRule type="expression" dxfId="986" priority="339">
      <formula>W44="日"</formula>
    </cfRule>
  </conditionalFormatting>
  <conditionalFormatting sqref="W44">
    <cfRule type="expression" dxfId="985" priority="337">
      <formula>AND(OR(H44=1,H44=10),W44=$AY$14)</formula>
    </cfRule>
  </conditionalFormatting>
  <conditionalFormatting sqref="W48">
    <cfRule type="expression" dxfId="984" priority="335">
      <formula>W48="土"</formula>
    </cfRule>
    <cfRule type="expression" dxfId="983" priority="336">
      <formula>W48="日"</formula>
    </cfRule>
  </conditionalFormatting>
  <conditionalFormatting sqref="W48">
    <cfRule type="expression" dxfId="982" priority="334">
      <formula>AND(OR(H48=1,H48=10),W48=$AY$14)</formula>
    </cfRule>
  </conditionalFormatting>
  <conditionalFormatting sqref="W52">
    <cfRule type="expression" dxfId="981" priority="332">
      <formula>W52="土"</formula>
    </cfRule>
    <cfRule type="expression" dxfId="980" priority="333">
      <formula>W52="日"</formula>
    </cfRule>
  </conditionalFormatting>
  <conditionalFormatting sqref="W52">
    <cfRule type="expression" dxfId="979" priority="331">
      <formula>AND(OR(H52=1,H52=10),W52=$AY$14)</formula>
    </cfRule>
  </conditionalFormatting>
  <conditionalFormatting sqref="W56">
    <cfRule type="expression" dxfId="978" priority="329">
      <formula>W56="土"</formula>
    </cfRule>
    <cfRule type="expression" dxfId="977" priority="330">
      <formula>W56="日"</formula>
    </cfRule>
  </conditionalFormatting>
  <conditionalFormatting sqref="W56">
    <cfRule type="expression" dxfId="976" priority="328">
      <formula>AND(OR(H56=1,H56=10),W56=$AY$14)</formula>
    </cfRule>
  </conditionalFormatting>
  <conditionalFormatting sqref="W60">
    <cfRule type="expression" dxfId="975" priority="326">
      <formula>W60="土"</formula>
    </cfRule>
    <cfRule type="expression" dxfId="974" priority="327">
      <formula>W60="日"</formula>
    </cfRule>
  </conditionalFormatting>
  <conditionalFormatting sqref="W60">
    <cfRule type="expression" dxfId="973" priority="325">
      <formula>AND(OR(H60=1,H60=10),W60=$AY$14)</formula>
    </cfRule>
  </conditionalFormatting>
  <conditionalFormatting sqref="X18">
    <cfRule type="expression" dxfId="972" priority="323">
      <formula>X19=$AY$19</formula>
    </cfRule>
    <cfRule type="expression" dxfId="971" priority="324">
      <formula>X19=$AY$20</formula>
    </cfRule>
  </conditionalFormatting>
  <conditionalFormatting sqref="X18">
    <cfRule type="expression" dxfId="970" priority="322">
      <formula>AND(OR(I19=1,I19=10),X19=$AY$14)</formula>
    </cfRule>
  </conditionalFormatting>
  <conditionalFormatting sqref="X22">
    <cfRule type="expression" dxfId="969" priority="320">
      <formula>X23=$AY$19</formula>
    </cfRule>
    <cfRule type="expression" dxfId="968" priority="321">
      <formula>X23=$AY$20</formula>
    </cfRule>
  </conditionalFormatting>
  <conditionalFormatting sqref="X22">
    <cfRule type="expression" dxfId="967" priority="319">
      <formula>AND(OR(I23=1,I23=10),X23=$AY$14)</formula>
    </cfRule>
  </conditionalFormatting>
  <conditionalFormatting sqref="X26">
    <cfRule type="expression" dxfId="966" priority="317">
      <formula>X27=$AY$19</formula>
    </cfRule>
    <cfRule type="expression" dxfId="965" priority="318">
      <formula>X27=$AY$20</formula>
    </cfRule>
  </conditionalFormatting>
  <conditionalFormatting sqref="X26">
    <cfRule type="expression" dxfId="964" priority="316">
      <formula>AND(OR(I27=1,I27=10),X27=$AY$14)</formula>
    </cfRule>
  </conditionalFormatting>
  <conditionalFormatting sqref="X30">
    <cfRule type="expression" dxfId="963" priority="314">
      <formula>X31=$AY$19</formula>
    </cfRule>
    <cfRule type="expression" dxfId="962" priority="315">
      <formula>X31=$AY$20</formula>
    </cfRule>
  </conditionalFormatting>
  <conditionalFormatting sqref="X30">
    <cfRule type="expression" dxfId="961" priority="313">
      <formula>AND(OR(I31=1,I31=10),X31=$AY$14)</formula>
    </cfRule>
  </conditionalFormatting>
  <conditionalFormatting sqref="X34">
    <cfRule type="expression" dxfId="960" priority="311">
      <formula>X35=$AY$19</formula>
    </cfRule>
    <cfRule type="expression" dxfId="959" priority="312">
      <formula>X35=$AY$20</formula>
    </cfRule>
  </conditionalFormatting>
  <conditionalFormatting sqref="X34">
    <cfRule type="expression" dxfId="958" priority="310">
      <formula>AND(OR(I35=1,I35=10),X35=$AY$14)</formula>
    </cfRule>
  </conditionalFormatting>
  <conditionalFormatting sqref="X39">
    <cfRule type="expression" dxfId="957" priority="308">
      <formula>X40=$AY$19</formula>
    </cfRule>
    <cfRule type="expression" dxfId="956" priority="309">
      <formula>X40=$AY$20</formula>
    </cfRule>
  </conditionalFormatting>
  <conditionalFormatting sqref="X39">
    <cfRule type="expression" dxfId="955" priority="307">
      <formula>AND(OR(I40=1,I40=10),X40=$AY$14)</formula>
    </cfRule>
  </conditionalFormatting>
  <conditionalFormatting sqref="X43">
    <cfRule type="expression" dxfId="954" priority="305">
      <formula>X44=$AY$19</formula>
    </cfRule>
    <cfRule type="expression" dxfId="953" priority="306">
      <formula>X44=$AY$20</formula>
    </cfRule>
  </conditionalFormatting>
  <conditionalFormatting sqref="X43">
    <cfRule type="expression" dxfId="952" priority="304">
      <formula>AND(OR(I44=1,I44=10),X44=$AY$14)</formula>
    </cfRule>
  </conditionalFormatting>
  <conditionalFormatting sqref="X47">
    <cfRule type="expression" dxfId="951" priority="302">
      <formula>X48=$AY$19</formula>
    </cfRule>
    <cfRule type="expression" dxfId="950" priority="303">
      <formula>X48=$AY$20</formula>
    </cfRule>
  </conditionalFormatting>
  <conditionalFormatting sqref="X47">
    <cfRule type="expression" dxfId="949" priority="301">
      <formula>AND(OR(I48=1,I48=10),X48=$AY$14)</formula>
    </cfRule>
  </conditionalFormatting>
  <conditionalFormatting sqref="X51">
    <cfRule type="expression" dxfId="948" priority="299">
      <formula>X52=$AY$19</formula>
    </cfRule>
    <cfRule type="expression" dxfId="947" priority="300">
      <formula>X52=$AY$20</formula>
    </cfRule>
  </conditionalFormatting>
  <conditionalFormatting sqref="X51">
    <cfRule type="expression" dxfId="946" priority="298">
      <formula>AND(OR(I52=1,I52=10),X52=$AY$14)</formula>
    </cfRule>
  </conditionalFormatting>
  <conditionalFormatting sqref="X55">
    <cfRule type="expression" dxfId="945" priority="296">
      <formula>X56=$AY$19</formula>
    </cfRule>
    <cfRule type="expression" dxfId="944" priority="297">
      <formula>X56=$AY$20</formula>
    </cfRule>
  </conditionalFormatting>
  <conditionalFormatting sqref="X55">
    <cfRule type="expression" dxfId="943" priority="295">
      <formula>AND(OR(I56=1,I56=10),X56=$AY$14)</formula>
    </cfRule>
  </conditionalFormatting>
  <conditionalFormatting sqref="X59">
    <cfRule type="expression" dxfId="942" priority="293">
      <formula>X60=$AY$19</formula>
    </cfRule>
    <cfRule type="expression" dxfId="941" priority="294">
      <formula>X60=$AY$20</formula>
    </cfRule>
  </conditionalFormatting>
  <conditionalFormatting sqref="X59">
    <cfRule type="expression" dxfId="940" priority="292">
      <formula>AND(OR(I60=1,I60=10),X60=$AY$14)</formula>
    </cfRule>
  </conditionalFormatting>
  <conditionalFormatting sqref="X19">
    <cfRule type="expression" dxfId="939" priority="290">
      <formula>X19="土"</formula>
    </cfRule>
    <cfRule type="expression" dxfId="938" priority="291">
      <formula>X19="日"</formula>
    </cfRule>
  </conditionalFormatting>
  <conditionalFormatting sqref="X19">
    <cfRule type="expression" dxfId="937" priority="289">
      <formula>AND(OR(I19=1,I19=10),X19=$AY$14)</formula>
    </cfRule>
  </conditionalFormatting>
  <conditionalFormatting sqref="X23">
    <cfRule type="expression" dxfId="936" priority="287">
      <formula>X23="土"</formula>
    </cfRule>
    <cfRule type="expression" dxfId="935" priority="288">
      <formula>X23="日"</formula>
    </cfRule>
  </conditionalFormatting>
  <conditionalFormatting sqref="X23">
    <cfRule type="expression" dxfId="934" priority="286">
      <formula>AND(OR(I23=1,I23=10),X23=$AY$14)</formula>
    </cfRule>
  </conditionalFormatting>
  <conditionalFormatting sqref="X27">
    <cfRule type="expression" dxfId="933" priority="284">
      <formula>X27="土"</formula>
    </cfRule>
    <cfRule type="expression" dxfId="932" priority="285">
      <formula>X27="日"</formula>
    </cfRule>
  </conditionalFormatting>
  <conditionalFormatting sqref="X27">
    <cfRule type="expression" dxfId="931" priority="283">
      <formula>AND(OR(I27=1,I27=10),X27=$AY$14)</formula>
    </cfRule>
  </conditionalFormatting>
  <conditionalFormatting sqref="X31">
    <cfRule type="expression" dxfId="930" priority="281">
      <formula>X31="土"</formula>
    </cfRule>
    <cfRule type="expression" dxfId="929" priority="282">
      <formula>X31="日"</formula>
    </cfRule>
  </conditionalFormatting>
  <conditionalFormatting sqref="X31">
    <cfRule type="expression" dxfId="928" priority="280">
      <formula>AND(OR(I31=1,I31=10),X31=$AY$14)</formula>
    </cfRule>
  </conditionalFormatting>
  <conditionalFormatting sqref="X35">
    <cfRule type="expression" dxfId="927" priority="278">
      <formula>X35="土"</formula>
    </cfRule>
    <cfRule type="expression" dxfId="926" priority="279">
      <formula>X35="日"</formula>
    </cfRule>
  </conditionalFormatting>
  <conditionalFormatting sqref="X35">
    <cfRule type="expression" dxfId="925" priority="277">
      <formula>AND(OR(I35=1,I35=10),X35=$AY$14)</formula>
    </cfRule>
  </conditionalFormatting>
  <conditionalFormatting sqref="X40">
    <cfRule type="expression" dxfId="924" priority="275">
      <formula>X40="土"</formula>
    </cfRule>
    <cfRule type="expression" dxfId="923" priority="276">
      <formula>X40="日"</formula>
    </cfRule>
  </conditionalFormatting>
  <conditionalFormatting sqref="X40">
    <cfRule type="expression" dxfId="922" priority="274">
      <formula>AND(OR(I40=1,I40=10),X40=$AY$14)</formula>
    </cfRule>
  </conditionalFormatting>
  <conditionalFormatting sqref="X44">
    <cfRule type="expression" dxfId="921" priority="272">
      <formula>X44="土"</formula>
    </cfRule>
    <cfRule type="expression" dxfId="920" priority="273">
      <formula>X44="日"</formula>
    </cfRule>
  </conditionalFormatting>
  <conditionalFormatting sqref="X44">
    <cfRule type="expression" dxfId="919" priority="271">
      <formula>AND(OR(I44=1,I44=10),X44=$AY$14)</formula>
    </cfRule>
  </conditionalFormatting>
  <conditionalFormatting sqref="X48">
    <cfRule type="expression" dxfId="918" priority="269">
      <formula>X48="土"</formula>
    </cfRule>
    <cfRule type="expression" dxfId="917" priority="270">
      <formula>X48="日"</formula>
    </cfRule>
  </conditionalFormatting>
  <conditionalFormatting sqref="X48">
    <cfRule type="expression" dxfId="916" priority="268">
      <formula>AND(OR(I48=1,I48=10),X48=$AY$14)</formula>
    </cfRule>
  </conditionalFormatting>
  <conditionalFormatting sqref="X52">
    <cfRule type="expression" dxfId="915" priority="266">
      <formula>X52="土"</formula>
    </cfRule>
    <cfRule type="expression" dxfId="914" priority="267">
      <formula>X52="日"</formula>
    </cfRule>
  </conditionalFormatting>
  <conditionalFormatting sqref="X52">
    <cfRule type="expression" dxfId="913" priority="265">
      <formula>AND(OR(I52=1,I52=10),X52=$AY$14)</formula>
    </cfRule>
  </conditionalFormatting>
  <conditionalFormatting sqref="X56">
    <cfRule type="expression" dxfId="912" priority="263">
      <formula>X56="土"</formula>
    </cfRule>
    <cfRule type="expression" dxfId="911" priority="264">
      <formula>X56="日"</formula>
    </cfRule>
  </conditionalFormatting>
  <conditionalFormatting sqref="X56">
    <cfRule type="expression" dxfId="910" priority="262">
      <formula>AND(OR(I56=1,I56=10),X56=$AY$14)</formula>
    </cfRule>
  </conditionalFormatting>
  <conditionalFormatting sqref="X60">
    <cfRule type="expression" dxfId="909" priority="260">
      <formula>X60="土"</formula>
    </cfRule>
    <cfRule type="expression" dxfId="908" priority="261">
      <formula>X60="日"</formula>
    </cfRule>
  </conditionalFormatting>
  <conditionalFormatting sqref="X60">
    <cfRule type="expression" dxfId="907" priority="259">
      <formula>AND(OR(I60=1,I60=10),X60=$AY$14)</formula>
    </cfRule>
  </conditionalFormatting>
  <conditionalFormatting sqref="AE18">
    <cfRule type="expression" dxfId="906" priority="256">
      <formula>AE19=$AY$19</formula>
    </cfRule>
    <cfRule type="expression" dxfId="905" priority="257">
      <formula>AE19=$AY$20</formula>
    </cfRule>
  </conditionalFormatting>
  <conditionalFormatting sqref="AE18">
    <cfRule type="expression" dxfId="904" priority="254">
      <formula>AND(E19=9,$AY$2=2024,2028)</formula>
    </cfRule>
    <cfRule type="expression" dxfId="903" priority="255">
      <formula>AND(OR(E19=7,E19=9),AE19=$AY$14)</formula>
    </cfRule>
  </conditionalFormatting>
  <conditionalFormatting sqref="AE22">
    <cfRule type="expression" dxfId="902" priority="252">
      <formula>AE23=$AY$19</formula>
    </cfRule>
    <cfRule type="expression" dxfId="901" priority="253">
      <formula>AE23=$AY$20</formula>
    </cfRule>
  </conditionalFormatting>
  <conditionalFormatting sqref="AE22">
    <cfRule type="expression" dxfId="900" priority="250">
      <formula>AND(E23=9,$AY$2=2024,2028)</formula>
    </cfRule>
    <cfRule type="expression" dxfId="899" priority="251">
      <formula>AND(OR(E23=7,E23=9),AE23=$AY$14)</formula>
    </cfRule>
  </conditionalFormatting>
  <conditionalFormatting sqref="AE26">
    <cfRule type="expression" dxfId="898" priority="248">
      <formula>AE27=$AY$19</formula>
    </cfRule>
    <cfRule type="expression" dxfId="897" priority="249">
      <formula>AE27=$AY$20</formula>
    </cfRule>
  </conditionalFormatting>
  <conditionalFormatting sqref="AE26">
    <cfRule type="expression" dxfId="896" priority="246">
      <formula>AND(E27=9,$AY$2=2024,2028)</formula>
    </cfRule>
    <cfRule type="expression" dxfId="895" priority="247">
      <formula>AND(OR(E27=7,E27=9),AE27=$AY$14)</formula>
    </cfRule>
  </conditionalFormatting>
  <conditionalFormatting sqref="AE30">
    <cfRule type="expression" dxfId="894" priority="244">
      <formula>AE31=$AY$19</formula>
    </cfRule>
    <cfRule type="expression" dxfId="893" priority="245">
      <formula>AE31=$AY$20</formula>
    </cfRule>
  </conditionalFormatting>
  <conditionalFormatting sqref="AE30">
    <cfRule type="expression" dxfId="892" priority="242">
      <formula>AND(E31=9,$AY$2=2024,2028)</formula>
    </cfRule>
    <cfRule type="expression" dxfId="891" priority="243">
      <formula>AND(OR(E31=7,E31=9),AE31=$AY$14)</formula>
    </cfRule>
  </conditionalFormatting>
  <conditionalFormatting sqref="AE34">
    <cfRule type="expression" dxfId="890" priority="240">
      <formula>AE35=$AY$19</formula>
    </cfRule>
    <cfRule type="expression" dxfId="889" priority="241">
      <formula>AE35=$AY$20</formula>
    </cfRule>
  </conditionalFormatting>
  <conditionalFormatting sqref="AE34">
    <cfRule type="expression" dxfId="888" priority="238">
      <formula>AND(E35=9,$AY$2=2024,2028)</formula>
    </cfRule>
    <cfRule type="expression" dxfId="887" priority="239">
      <formula>AND(OR(E35=7,E35=9),AE35=$AY$14)</formula>
    </cfRule>
  </conditionalFormatting>
  <conditionalFormatting sqref="AE39">
    <cfRule type="expression" dxfId="886" priority="236">
      <formula>AE40=$AY$19</formula>
    </cfRule>
    <cfRule type="expression" dxfId="885" priority="237">
      <formula>AE40=$AY$20</formula>
    </cfRule>
  </conditionalFormatting>
  <conditionalFormatting sqref="AE39">
    <cfRule type="expression" dxfId="884" priority="234">
      <formula>AND(E40=9,$AY$2=2024,2028)</formula>
    </cfRule>
    <cfRule type="expression" dxfId="883" priority="235">
      <formula>AND(OR(E40=7,E40=9),AE40=$AY$14)</formula>
    </cfRule>
  </conditionalFormatting>
  <conditionalFormatting sqref="AE43">
    <cfRule type="expression" dxfId="882" priority="232">
      <formula>AE44=$AY$19</formula>
    </cfRule>
    <cfRule type="expression" dxfId="881" priority="233">
      <formula>AE44=$AY$20</formula>
    </cfRule>
  </conditionalFormatting>
  <conditionalFormatting sqref="AE43">
    <cfRule type="expression" dxfId="880" priority="230">
      <formula>AND(E44=9,$AY$2=2024,2028)</formula>
    </cfRule>
    <cfRule type="expression" dxfId="879" priority="231">
      <formula>AND(OR(E44=7,E44=9),AE44=$AY$14)</formula>
    </cfRule>
  </conditionalFormatting>
  <conditionalFormatting sqref="AE47">
    <cfRule type="expression" dxfId="878" priority="228">
      <formula>AE48=$AY$19</formula>
    </cfRule>
    <cfRule type="expression" dxfId="877" priority="229">
      <formula>AE48=$AY$20</formula>
    </cfRule>
  </conditionalFormatting>
  <conditionalFormatting sqref="AE47">
    <cfRule type="expression" dxfId="876" priority="226">
      <formula>AND(E48=9,$AY$2=2024,2028)</formula>
    </cfRule>
    <cfRule type="expression" dxfId="875" priority="227">
      <formula>AND(OR(E48=7,E48=9),AE48=$AY$14)</formula>
    </cfRule>
  </conditionalFormatting>
  <conditionalFormatting sqref="AE51">
    <cfRule type="expression" dxfId="874" priority="224">
      <formula>AE52=$AY$19</formula>
    </cfRule>
    <cfRule type="expression" dxfId="873" priority="225">
      <formula>AE52=$AY$20</formula>
    </cfRule>
  </conditionalFormatting>
  <conditionalFormatting sqref="AE51">
    <cfRule type="expression" dxfId="872" priority="222">
      <formula>AND(E52=9,$AY$2=2024,2028)</formula>
    </cfRule>
    <cfRule type="expression" dxfId="871" priority="223">
      <formula>AND(OR(E52=7,E52=9),AE52=$AY$14)</formula>
    </cfRule>
  </conditionalFormatting>
  <conditionalFormatting sqref="AE55">
    <cfRule type="expression" dxfId="870" priority="220">
      <formula>AE56=$AY$19</formula>
    </cfRule>
    <cfRule type="expression" dxfId="869" priority="221">
      <formula>AE56=$AY$20</formula>
    </cfRule>
  </conditionalFormatting>
  <conditionalFormatting sqref="AE55">
    <cfRule type="expression" dxfId="868" priority="218">
      <formula>AND(E56=9,$AY$2=2024,2028)</formula>
    </cfRule>
    <cfRule type="expression" dxfId="867" priority="219">
      <formula>AND(OR(E56=7,E56=9),AE56=$AY$14)</formula>
    </cfRule>
  </conditionalFormatting>
  <conditionalFormatting sqref="AE59">
    <cfRule type="expression" dxfId="866" priority="216">
      <formula>AE60=$AY$19</formula>
    </cfRule>
    <cfRule type="expression" dxfId="865" priority="217">
      <formula>AE60=$AY$20</formula>
    </cfRule>
  </conditionalFormatting>
  <conditionalFormatting sqref="AE59">
    <cfRule type="expression" dxfId="864" priority="214">
      <formula>AND(E60=9,$AY$2=2024,2028)</formula>
    </cfRule>
    <cfRule type="expression" dxfId="863" priority="215">
      <formula>AND(OR(E60=7,E60=9),AE60=$AY$14)</formula>
    </cfRule>
  </conditionalFormatting>
  <conditionalFormatting sqref="AE19">
    <cfRule type="expression" dxfId="862" priority="211">
      <formula>AE19="土"</formula>
    </cfRule>
    <cfRule type="expression" dxfId="861" priority="212">
      <formula>AE19="日"</formula>
    </cfRule>
  </conditionalFormatting>
  <conditionalFormatting sqref="AE19">
    <cfRule type="expression" dxfId="860" priority="209">
      <formula>AND(E19=9,$AY$2=2024,2028)</formula>
    </cfRule>
    <cfRule type="expression" dxfId="859" priority="210">
      <formula>AND(OR(E19=7,E19=9),AE19=$AY$14)</formula>
    </cfRule>
  </conditionalFormatting>
  <conditionalFormatting sqref="AE23">
    <cfRule type="expression" dxfId="858" priority="207">
      <formula>AE23="土"</formula>
    </cfRule>
    <cfRule type="expression" dxfId="857" priority="208">
      <formula>AE23="日"</formula>
    </cfRule>
  </conditionalFormatting>
  <conditionalFormatting sqref="AE23">
    <cfRule type="expression" dxfId="856" priority="205">
      <formula>AND(E23=9,$AY$2=2024,2028)</formula>
    </cfRule>
    <cfRule type="expression" dxfId="855" priority="206">
      <formula>AND(OR(E23=7,E23=9),AE23=$AY$14)</formula>
    </cfRule>
  </conditionalFormatting>
  <conditionalFormatting sqref="AE27">
    <cfRule type="expression" dxfId="854" priority="203">
      <formula>AE27="土"</formula>
    </cfRule>
    <cfRule type="expression" dxfId="853" priority="204">
      <formula>AE27="日"</formula>
    </cfRule>
  </conditionalFormatting>
  <conditionalFormatting sqref="AE27">
    <cfRule type="expression" dxfId="852" priority="201">
      <formula>AND(E27=9,$AY$2=2024,2028)</formula>
    </cfRule>
    <cfRule type="expression" dxfId="851" priority="202">
      <formula>AND(OR(E27=7,E27=9),AE27=$AY$14)</formula>
    </cfRule>
  </conditionalFormatting>
  <conditionalFormatting sqref="AE31">
    <cfRule type="expression" dxfId="850" priority="199">
      <formula>AE31="土"</formula>
    </cfRule>
    <cfRule type="expression" dxfId="849" priority="200">
      <formula>AE31="日"</formula>
    </cfRule>
  </conditionalFormatting>
  <conditionalFormatting sqref="AE31">
    <cfRule type="expression" dxfId="848" priority="197">
      <formula>AND(E31=9,$AY$2=2024,2028)</formula>
    </cfRule>
    <cfRule type="expression" dxfId="847" priority="198">
      <formula>AND(OR(E31=7,E31=9),AE31=$AY$14)</formula>
    </cfRule>
  </conditionalFormatting>
  <conditionalFormatting sqref="AE35">
    <cfRule type="expression" dxfId="846" priority="195">
      <formula>AE35="土"</formula>
    </cfRule>
    <cfRule type="expression" dxfId="845" priority="196">
      <formula>AE35="日"</formula>
    </cfRule>
  </conditionalFormatting>
  <conditionalFormatting sqref="AE35">
    <cfRule type="expression" dxfId="844" priority="193">
      <formula>AND(E35=9,$AY$2=2024,2028)</formula>
    </cfRule>
    <cfRule type="expression" dxfId="843" priority="194">
      <formula>AND(OR(E35=7,E35=9),AE35=$AY$14)</formula>
    </cfRule>
  </conditionalFormatting>
  <conditionalFormatting sqref="AE40">
    <cfRule type="expression" dxfId="842" priority="191">
      <formula>AE40="土"</formula>
    </cfRule>
    <cfRule type="expression" dxfId="841" priority="192">
      <formula>AE40="日"</formula>
    </cfRule>
  </conditionalFormatting>
  <conditionalFormatting sqref="AE40">
    <cfRule type="expression" dxfId="840" priority="189">
      <formula>AND(E40=9,$AY$2=2024,2028)</formula>
    </cfRule>
    <cfRule type="expression" dxfId="839" priority="190">
      <formula>AND(OR(E40=7,E40=9),AE40=$AY$14)</formula>
    </cfRule>
  </conditionalFormatting>
  <conditionalFormatting sqref="AE44">
    <cfRule type="expression" dxfId="838" priority="187">
      <formula>AE44="土"</formula>
    </cfRule>
    <cfRule type="expression" dxfId="837" priority="188">
      <formula>AE44="日"</formula>
    </cfRule>
  </conditionalFormatting>
  <conditionalFormatting sqref="AE44">
    <cfRule type="expression" dxfId="836" priority="185">
      <formula>AND(E44=9,$AY$2=2024,2028)</formula>
    </cfRule>
    <cfRule type="expression" dxfId="835" priority="186">
      <formula>AND(OR(E44=7,E44=9),AE44=$AY$14)</formula>
    </cfRule>
  </conditionalFormatting>
  <conditionalFormatting sqref="AE48">
    <cfRule type="expression" dxfId="834" priority="183">
      <formula>AE48="土"</formula>
    </cfRule>
    <cfRule type="expression" dxfId="833" priority="184">
      <formula>AE48="日"</formula>
    </cfRule>
  </conditionalFormatting>
  <conditionalFormatting sqref="AE48">
    <cfRule type="expression" dxfId="832" priority="181">
      <formula>AND(E48=9,$AY$2=2024,2028)</formula>
    </cfRule>
    <cfRule type="expression" dxfId="831" priority="182">
      <formula>AND(OR(E48=7,E48=9),AE48=$AY$14)</formula>
    </cfRule>
  </conditionalFormatting>
  <conditionalFormatting sqref="AE52">
    <cfRule type="expression" dxfId="830" priority="179">
      <formula>AE52="土"</formula>
    </cfRule>
    <cfRule type="expression" dxfId="829" priority="180">
      <formula>AE52="日"</formula>
    </cfRule>
  </conditionalFormatting>
  <conditionalFormatting sqref="AE52">
    <cfRule type="expression" dxfId="828" priority="177">
      <formula>AND(E52=9,$AY$2=2024,2028)</formula>
    </cfRule>
    <cfRule type="expression" dxfId="827" priority="178">
      <formula>AND(OR(E52=7,E52=9),AE52=$AY$14)</formula>
    </cfRule>
  </conditionalFormatting>
  <conditionalFormatting sqref="AE56">
    <cfRule type="expression" dxfId="826" priority="175">
      <formula>AE56="土"</formula>
    </cfRule>
    <cfRule type="expression" dxfId="825" priority="176">
      <formula>AE56="日"</formula>
    </cfRule>
  </conditionalFormatting>
  <conditionalFormatting sqref="AE56">
    <cfRule type="expression" dxfId="824" priority="173">
      <formula>AND(E56=9,$AY$2=2024,2028)</formula>
    </cfRule>
    <cfRule type="expression" dxfId="823" priority="174">
      <formula>AND(OR(E56=7,E56=9),AE56=$AY$14)</formula>
    </cfRule>
  </conditionalFormatting>
  <conditionalFormatting sqref="AE60">
    <cfRule type="expression" dxfId="822" priority="171">
      <formula>AE60="土"</formula>
    </cfRule>
    <cfRule type="expression" dxfId="821" priority="172">
      <formula>AE60="日"</formula>
    </cfRule>
  </conditionalFormatting>
  <conditionalFormatting sqref="AE60">
    <cfRule type="expression" dxfId="820" priority="169">
      <formula>AND(E60=9,$AY$2=2024,2028)</formula>
    </cfRule>
    <cfRule type="expression" dxfId="819" priority="170">
      <formula>AND(OR(E60=7,E60=9),AE60=$AY$14)</formula>
    </cfRule>
  </conditionalFormatting>
  <conditionalFormatting sqref="AF18">
    <cfRule type="expression" dxfId="818" priority="166">
      <formula>AF19=$AY$19</formula>
    </cfRule>
    <cfRule type="expression" dxfId="817" priority="167">
      <formula>AF19=$AY$20</formula>
    </cfRule>
  </conditionalFormatting>
  <conditionalFormatting sqref="AF18">
    <cfRule type="expression" dxfId="816" priority="164">
      <formula>AND(E19=9,$AY$2=2021,2022,2023,2025,2026,2027,2029,2030)</formula>
    </cfRule>
    <cfRule type="expression" dxfId="815" priority="165">
      <formula>OR(E19=11,E19=12)</formula>
    </cfRule>
  </conditionalFormatting>
  <conditionalFormatting sqref="AF22">
    <cfRule type="expression" dxfId="814" priority="162">
      <formula>AF23=$AY$19</formula>
    </cfRule>
    <cfRule type="expression" dxfId="813" priority="163">
      <formula>AF23=$AY$20</formula>
    </cfRule>
  </conditionalFormatting>
  <conditionalFormatting sqref="AF22">
    <cfRule type="expression" dxfId="812" priority="160">
      <formula>AND(E23=9,$AY$2=2021,2022,2023,2025,2026,2027,2029,2030)</formula>
    </cfRule>
    <cfRule type="expression" dxfId="811" priority="161">
      <formula>OR(E23=11,E23=12)</formula>
    </cfRule>
  </conditionalFormatting>
  <conditionalFormatting sqref="AF26">
    <cfRule type="expression" dxfId="810" priority="158">
      <formula>AF27=$AY$19</formula>
    </cfRule>
    <cfRule type="expression" dxfId="809" priority="159">
      <formula>AF27=$AY$20</formula>
    </cfRule>
  </conditionalFormatting>
  <conditionalFormatting sqref="AF26">
    <cfRule type="expression" dxfId="808" priority="156">
      <formula>AND(E27=9,$AY$2=2021,2022,2023,2025,2026,2027,2029,2030)</formula>
    </cfRule>
    <cfRule type="expression" dxfId="807" priority="157">
      <formula>OR(E27=11,E27=12)</formula>
    </cfRule>
  </conditionalFormatting>
  <conditionalFormatting sqref="AF30">
    <cfRule type="expression" dxfId="806" priority="154">
      <formula>AF31=$AY$19</formula>
    </cfRule>
    <cfRule type="expression" dxfId="805" priority="155">
      <formula>AF31=$AY$20</formula>
    </cfRule>
  </conditionalFormatting>
  <conditionalFormatting sqref="AF30">
    <cfRule type="expression" dxfId="804" priority="152">
      <formula>AND(E31=9,$AY$2=2021,2022,2023,2025,2026,2027,2029,2030)</formula>
    </cfRule>
    <cfRule type="expression" dxfId="803" priority="153">
      <formula>OR(E31=11,E31=12)</formula>
    </cfRule>
  </conditionalFormatting>
  <conditionalFormatting sqref="AF34">
    <cfRule type="expression" dxfId="802" priority="150">
      <formula>AF35=$AY$19</formula>
    </cfRule>
    <cfRule type="expression" dxfId="801" priority="151">
      <formula>AF35=$AY$20</formula>
    </cfRule>
  </conditionalFormatting>
  <conditionalFormatting sqref="AF34">
    <cfRule type="expression" dxfId="800" priority="148">
      <formula>AND(E35=9,$AY$2=2021,2022,2023,2025,2026,2027,2029,2030)</formula>
    </cfRule>
    <cfRule type="expression" dxfId="799" priority="149">
      <formula>OR(E35=11,E35=12)</formula>
    </cfRule>
  </conditionalFormatting>
  <conditionalFormatting sqref="AF39">
    <cfRule type="expression" dxfId="798" priority="146">
      <formula>AF40=$AY$19</formula>
    </cfRule>
    <cfRule type="expression" dxfId="797" priority="147">
      <formula>AF40=$AY$20</formula>
    </cfRule>
  </conditionalFormatting>
  <conditionalFormatting sqref="AF39">
    <cfRule type="expression" dxfId="796" priority="144">
      <formula>AND(E40=9,$AY$2=2021,2022,2023,2025,2026,2027,2029,2030)</formula>
    </cfRule>
    <cfRule type="expression" dxfId="795" priority="145">
      <formula>OR(E40=11,E40=12)</formula>
    </cfRule>
  </conditionalFormatting>
  <conditionalFormatting sqref="AF43">
    <cfRule type="expression" dxfId="794" priority="142">
      <formula>AF44=$AY$19</formula>
    </cfRule>
    <cfRule type="expression" dxfId="793" priority="143">
      <formula>AF44=$AY$20</formula>
    </cfRule>
  </conditionalFormatting>
  <conditionalFormatting sqref="AF43">
    <cfRule type="expression" dxfId="792" priority="140">
      <formula>AND(E44=9,$AY$2=2021,2022,2023,2025,2026,2027,2029,2030)</formula>
    </cfRule>
    <cfRule type="expression" dxfId="791" priority="141">
      <formula>OR(E44=11,E44=12)</formula>
    </cfRule>
  </conditionalFormatting>
  <conditionalFormatting sqref="AF47">
    <cfRule type="expression" dxfId="790" priority="138">
      <formula>AF48=$AY$19</formula>
    </cfRule>
    <cfRule type="expression" dxfId="789" priority="139">
      <formula>AF48=$AY$20</formula>
    </cfRule>
  </conditionalFormatting>
  <conditionalFormatting sqref="AF47">
    <cfRule type="expression" dxfId="788" priority="136">
      <formula>AND(E48=9,$AY$2=2021,2022,2023,2025,2026,2027,2029,2030)</formula>
    </cfRule>
    <cfRule type="expression" dxfId="787" priority="137">
      <formula>OR(E48=11,E48=12)</formula>
    </cfRule>
  </conditionalFormatting>
  <conditionalFormatting sqref="AF51">
    <cfRule type="expression" dxfId="786" priority="134">
      <formula>AF52=$AY$19</formula>
    </cfRule>
    <cfRule type="expression" dxfId="785" priority="135">
      <formula>AF52=$AY$20</formula>
    </cfRule>
  </conditionalFormatting>
  <conditionalFormatting sqref="AF51">
    <cfRule type="expression" dxfId="784" priority="132">
      <formula>AND(E52=9,$AY$2=2021,2022,2023,2025,2026,2027,2029,2030)</formula>
    </cfRule>
    <cfRule type="expression" dxfId="783" priority="133">
      <formula>OR(E52=11,E52=12)</formula>
    </cfRule>
  </conditionalFormatting>
  <conditionalFormatting sqref="AF55">
    <cfRule type="expression" dxfId="782" priority="130">
      <formula>AF56=$AY$19</formula>
    </cfRule>
    <cfRule type="expression" dxfId="781" priority="131">
      <formula>AF56=$AY$20</formula>
    </cfRule>
  </conditionalFormatting>
  <conditionalFormatting sqref="AF55">
    <cfRule type="expression" dxfId="780" priority="128">
      <formula>AND(E56=9,$AY$2=2021,2022,2023,2025,2026,2027,2029,2030)</formula>
    </cfRule>
    <cfRule type="expression" dxfId="779" priority="129">
      <formula>OR(E56=11,E56=12)</formula>
    </cfRule>
  </conditionalFormatting>
  <conditionalFormatting sqref="AF59">
    <cfRule type="expression" dxfId="778" priority="126">
      <formula>AF60=$AY$19</formula>
    </cfRule>
    <cfRule type="expression" dxfId="777" priority="127">
      <formula>AF60=$AY$20</formula>
    </cfRule>
  </conditionalFormatting>
  <conditionalFormatting sqref="AF59">
    <cfRule type="expression" dxfId="776" priority="124">
      <formula>AND(E60=9,$AY$2=2021,2022,2023,2025,2026,2027,2029,2030)</formula>
    </cfRule>
    <cfRule type="expression" dxfId="775" priority="125">
      <formula>OR(E60=11,E60=12)</formula>
    </cfRule>
  </conditionalFormatting>
  <conditionalFormatting sqref="AF19">
    <cfRule type="expression" dxfId="774" priority="121">
      <formula>AF19="土"</formula>
    </cfRule>
    <cfRule type="expression" dxfId="773" priority="122">
      <formula>AF19="日"</formula>
    </cfRule>
  </conditionalFormatting>
  <conditionalFormatting sqref="AF19">
    <cfRule type="expression" dxfId="772" priority="119">
      <formula>AND(E19=9,+$AY$2=2021,2022,2023,2025,2026,2027,2029,2030)</formula>
    </cfRule>
    <cfRule type="expression" dxfId="771" priority="120">
      <formula>OR(E19=11,E19=12)</formula>
    </cfRule>
  </conditionalFormatting>
  <conditionalFormatting sqref="AF23">
    <cfRule type="expression" dxfId="770" priority="117">
      <formula>AF23="土"</formula>
    </cfRule>
    <cfRule type="expression" dxfId="769" priority="118">
      <formula>AF23="日"</formula>
    </cfRule>
  </conditionalFormatting>
  <conditionalFormatting sqref="AF23">
    <cfRule type="expression" dxfId="768" priority="115">
      <formula>AND(E23=9,+$AY$2=2021,2022,2023,2025,2026,2027,2029,2030)</formula>
    </cfRule>
    <cfRule type="expression" dxfId="767" priority="116">
      <formula>OR(E23=11,E23=12)</formula>
    </cfRule>
  </conditionalFormatting>
  <conditionalFormatting sqref="AF27">
    <cfRule type="expression" dxfId="766" priority="113">
      <formula>AF27="土"</formula>
    </cfRule>
    <cfRule type="expression" dxfId="765" priority="114">
      <formula>AF27="日"</formula>
    </cfRule>
  </conditionalFormatting>
  <conditionalFormatting sqref="AF27">
    <cfRule type="expression" dxfId="764" priority="111">
      <formula>AND(E27=9,+$AY$2=2021,2022,2023,2025,2026,2027,2029,2030)</formula>
    </cfRule>
    <cfRule type="expression" dxfId="763" priority="112">
      <formula>OR(E27=11,E27=12)</formula>
    </cfRule>
  </conditionalFormatting>
  <conditionalFormatting sqref="AF31">
    <cfRule type="expression" dxfId="762" priority="109">
      <formula>AF31="土"</formula>
    </cfRule>
    <cfRule type="expression" dxfId="761" priority="110">
      <formula>AF31="日"</formula>
    </cfRule>
  </conditionalFormatting>
  <conditionalFormatting sqref="AF31">
    <cfRule type="expression" dxfId="760" priority="107">
      <formula>AND(E31=9,+$AY$2=2021,2022,2023,2025,2026,2027,2029,2030)</formula>
    </cfRule>
    <cfRule type="expression" dxfId="759" priority="108">
      <formula>OR(E31=11,E31=12)</formula>
    </cfRule>
  </conditionalFormatting>
  <conditionalFormatting sqref="AF35">
    <cfRule type="expression" dxfId="758" priority="105">
      <formula>AF35="土"</formula>
    </cfRule>
    <cfRule type="expression" dxfId="757" priority="106">
      <formula>AF35="日"</formula>
    </cfRule>
  </conditionalFormatting>
  <conditionalFormatting sqref="AF35">
    <cfRule type="expression" dxfId="756" priority="103">
      <formula>AND(E35=9,+$AY$2=2021,2022,2023,2025,2026,2027,2029,2030)</formula>
    </cfRule>
    <cfRule type="expression" dxfId="755" priority="104">
      <formula>OR(E35=11,E35=12)</formula>
    </cfRule>
  </conditionalFormatting>
  <conditionalFormatting sqref="AF40">
    <cfRule type="expression" dxfId="754" priority="101">
      <formula>AF40="土"</formula>
    </cfRule>
    <cfRule type="expression" dxfId="753" priority="102">
      <formula>AF40="日"</formula>
    </cfRule>
  </conditionalFormatting>
  <conditionalFormatting sqref="AF40">
    <cfRule type="expression" dxfId="752" priority="99">
      <formula>AND(E40=9,+$AY$2=2021,2022,2023,2025,2026,2027,2029,2030)</formula>
    </cfRule>
    <cfRule type="expression" dxfId="751" priority="100">
      <formula>OR(E40=11,E40=12)</formula>
    </cfRule>
  </conditionalFormatting>
  <conditionalFormatting sqref="AF44">
    <cfRule type="expression" dxfId="750" priority="97">
      <formula>AF44="土"</formula>
    </cfRule>
    <cfRule type="expression" dxfId="749" priority="98">
      <formula>AF44="日"</formula>
    </cfRule>
  </conditionalFormatting>
  <conditionalFormatting sqref="AF44">
    <cfRule type="expression" dxfId="748" priority="95">
      <formula>AND(E44=9,+$AY$2=2021,2022,2023,2025,2026,2027,2029,2030)</formula>
    </cfRule>
    <cfRule type="expression" dxfId="747" priority="96">
      <formula>OR(E44=11,E44=12)</formula>
    </cfRule>
  </conditionalFormatting>
  <conditionalFormatting sqref="AF48">
    <cfRule type="expression" dxfId="746" priority="93">
      <formula>AF48="土"</formula>
    </cfRule>
    <cfRule type="expression" dxfId="745" priority="94">
      <formula>AF48="日"</formula>
    </cfRule>
  </conditionalFormatting>
  <conditionalFormatting sqref="AF48">
    <cfRule type="expression" dxfId="744" priority="91">
      <formula>AND(E48=9,+$AY$2=2021,2022,2023,2025,2026,2027,2029,2030)</formula>
    </cfRule>
    <cfRule type="expression" dxfId="743" priority="92">
      <formula>OR(E48=11,E48=12)</formula>
    </cfRule>
  </conditionalFormatting>
  <conditionalFormatting sqref="AF52">
    <cfRule type="expression" dxfId="742" priority="89">
      <formula>AF52="土"</formula>
    </cfRule>
    <cfRule type="expression" dxfId="741" priority="90">
      <formula>AF52="日"</formula>
    </cfRule>
  </conditionalFormatting>
  <conditionalFormatting sqref="AF52">
    <cfRule type="expression" dxfId="740" priority="87">
      <formula>AND(E52=9,+$AY$2=2021,2022,2023,2025,2026,2027,2029,2030)</formula>
    </cfRule>
    <cfRule type="expression" dxfId="739" priority="88">
      <formula>OR(E52=11,E52=12)</formula>
    </cfRule>
  </conditionalFormatting>
  <conditionalFormatting sqref="AF56">
    <cfRule type="expression" dxfId="738" priority="85">
      <formula>AF56="土"</formula>
    </cfRule>
    <cfRule type="expression" dxfId="737" priority="86">
      <formula>AF56="日"</formula>
    </cfRule>
  </conditionalFormatting>
  <conditionalFormatting sqref="AF56">
    <cfRule type="expression" dxfId="736" priority="83">
      <formula>AND(E56=9,+$AY$2=2021,2022,2023,2025,2026,2027,2029,2030)</formula>
    </cfRule>
    <cfRule type="expression" dxfId="735" priority="84">
      <formula>OR(E56=11,E56=12)</formula>
    </cfRule>
  </conditionalFormatting>
  <conditionalFormatting sqref="AF60">
    <cfRule type="expression" dxfId="734" priority="81">
      <formula>AF60="土"</formula>
    </cfRule>
    <cfRule type="expression" dxfId="733" priority="82">
      <formula>AF60="日"</formula>
    </cfRule>
  </conditionalFormatting>
  <conditionalFormatting sqref="AF60">
    <cfRule type="expression" dxfId="732" priority="79">
      <formula>AND(E60=9,+$AY$2=2021,2022,2023,2025,2026,2027,2029,2030)</formula>
    </cfRule>
    <cfRule type="expression" dxfId="731" priority="80">
      <formula>OR(E60=11,E60=12)</formula>
    </cfRule>
  </conditionalFormatting>
  <conditionalFormatting sqref="J17:AN17">
    <cfRule type="expression" dxfId="730" priority="78">
      <formula>OR(J17=$BD$16,J17)</formula>
    </cfRule>
  </conditionalFormatting>
  <conditionalFormatting sqref="J16:AN16">
    <cfRule type="expression" dxfId="729" priority="1661">
      <formula>"I14=$AZ$19"</formula>
    </cfRule>
    <cfRule type="expression" dxfId="728" priority="1662">
      <formula>"I14=$AZ$18"</formula>
    </cfRule>
    <cfRule type="expression" dxfId="727" priority="1663">
      <formula>J16=$BA$19</formula>
    </cfRule>
    <cfRule type="expression" dxfId="726" priority="1664">
      <formula>J16=$BA$20</formula>
    </cfRule>
    <cfRule type="expression" dxfId="725" priority="1665">
      <formula>J16=$BA$18</formula>
    </cfRule>
    <cfRule type="expression" dxfId="724" priority="1666">
      <formula>J16=$BA$17</formula>
    </cfRule>
  </conditionalFormatting>
  <conditionalFormatting sqref="J21:AN21">
    <cfRule type="expression" dxfId="723" priority="71">
      <formula>OR(J21=$BD$16,J21)</formula>
    </cfRule>
  </conditionalFormatting>
  <conditionalFormatting sqref="J20:AN20">
    <cfRule type="expression" dxfId="722" priority="72">
      <formula>"I14=$AZ$19"</formula>
    </cfRule>
    <cfRule type="expression" dxfId="721" priority="73">
      <formula>"I14=$AZ$18"</formula>
    </cfRule>
    <cfRule type="expression" dxfId="720" priority="74">
      <formula>J20=$BA$19</formula>
    </cfRule>
    <cfRule type="expression" dxfId="719" priority="75">
      <formula>J20=$BA$20</formula>
    </cfRule>
    <cfRule type="expression" dxfId="718" priority="76">
      <formula>J20=$BA$18</formula>
    </cfRule>
    <cfRule type="expression" dxfId="717" priority="77">
      <formula>J20=$BA$17</formula>
    </cfRule>
  </conditionalFormatting>
  <conditionalFormatting sqref="J25:AN25">
    <cfRule type="expression" dxfId="716" priority="64">
      <formula>OR(J25=$BD$16,J25)</formula>
    </cfRule>
  </conditionalFormatting>
  <conditionalFormatting sqref="J24:AN24">
    <cfRule type="expression" dxfId="715" priority="65">
      <formula>"I14=$AZ$19"</formula>
    </cfRule>
    <cfRule type="expression" dxfId="714" priority="66">
      <formula>"I14=$AZ$18"</formula>
    </cfRule>
    <cfRule type="expression" dxfId="713" priority="67">
      <formula>J24=$BA$19</formula>
    </cfRule>
    <cfRule type="expression" dxfId="712" priority="68">
      <formula>J24=$BA$20</formula>
    </cfRule>
    <cfRule type="expression" dxfId="711" priority="69">
      <formula>J24=$BA$18</formula>
    </cfRule>
    <cfRule type="expression" dxfId="710" priority="70">
      <formula>J24=$BA$17</formula>
    </cfRule>
  </conditionalFormatting>
  <conditionalFormatting sqref="J29:AN29">
    <cfRule type="expression" dxfId="709" priority="57">
      <formula>OR(J29=$BD$16,J29)</formula>
    </cfRule>
  </conditionalFormatting>
  <conditionalFormatting sqref="J28:AN28">
    <cfRule type="expression" dxfId="708" priority="58">
      <formula>"I14=$AZ$19"</formula>
    </cfRule>
    <cfRule type="expression" dxfId="707" priority="59">
      <formula>"I14=$AZ$18"</formula>
    </cfRule>
    <cfRule type="expression" dxfId="706" priority="60">
      <formula>J28=$BA$19</formula>
    </cfRule>
    <cfRule type="expression" dxfId="705" priority="61">
      <formula>J28=$BA$20</formula>
    </cfRule>
    <cfRule type="expression" dxfId="704" priority="62">
      <formula>J28=$BA$18</formula>
    </cfRule>
    <cfRule type="expression" dxfId="703" priority="63">
      <formula>J28=$BA$17</formula>
    </cfRule>
  </conditionalFormatting>
  <conditionalFormatting sqref="J33:AN33">
    <cfRule type="expression" dxfId="702" priority="50">
      <formula>OR(J33=$BD$16,J33)</formula>
    </cfRule>
  </conditionalFormatting>
  <conditionalFormatting sqref="J32:AN32">
    <cfRule type="expression" dxfId="701" priority="51">
      <formula>"I14=$AZ$19"</formula>
    </cfRule>
    <cfRule type="expression" dxfId="700" priority="52">
      <formula>"I14=$AZ$18"</formula>
    </cfRule>
    <cfRule type="expression" dxfId="699" priority="53">
      <formula>J32=$BA$19</formula>
    </cfRule>
    <cfRule type="expression" dxfId="698" priority="54">
      <formula>J32=$BA$20</formula>
    </cfRule>
    <cfRule type="expression" dxfId="697" priority="55">
      <formula>J32=$BA$18</formula>
    </cfRule>
    <cfRule type="expression" dxfId="696" priority="56">
      <formula>J32=$BA$17</formula>
    </cfRule>
  </conditionalFormatting>
  <conditionalFormatting sqref="J37:AN37">
    <cfRule type="expression" dxfId="695" priority="43">
      <formula>OR(J37=$BD$16,J37)</formula>
    </cfRule>
  </conditionalFormatting>
  <conditionalFormatting sqref="J36:AN36">
    <cfRule type="expression" dxfId="694" priority="44">
      <formula>"I14=$AZ$19"</formula>
    </cfRule>
    <cfRule type="expression" dxfId="693" priority="45">
      <formula>"I14=$AZ$18"</formula>
    </cfRule>
    <cfRule type="expression" dxfId="692" priority="46">
      <formula>J36=$BA$19</formula>
    </cfRule>
    <cfRule type="expression" dxfId="691" priority="47">
      <formula>J36=$BA$20</formula>
    </cfRule>
    <cfRule type="expression" dxfId="690" priority="48">
      <formula>J36=$BA$18</formula>
    </cfRule>
    <cfRule type="expression" dxfId="689" priority="49">
      <formula>J36=$BA$17</formula>
    </cfRule>
  </conditionalFormatting>
  <conditionalFormatting sqref="J62:AN62">
    <cfRule type="expression" dxfId="688" priority="36">
      <formula>OR(J62=$BD$16,J62)</formula>
    </cfRule>
  </conditionalFormatting>
  <conditionalFormatting sqref="J61:AN61">
    <cfRule type="expression" dxfId="687" priority="37">
      <formula>"I14=$AZ$19"</formula>
    </cfRule>
    <cfRule type="expression" dxfId="686" priority="38">
      <formula>"I14=$AZ$18"</formula>
    </cfRule>
    <cfRule type="expression" dxfId="685" priority="39">
      <formula>J61=$BA$19</formula>
    </cfRule>
    <cfRule type="expression" dxfId="684" priority="40">
      <formula>J61=$BA$20</formula>
    </cfRule>
    <cfRule type="expression" dxfId="683" priority="41">
      <formula>J61=$BA$18</formula>
    </cfRule>
    <cfRule type="expression" dxfId="682" priority="42">
      <formula>J61=$BA$17</formula>
    </cfRule>
  </conditionalFormatting>
  <conditionalFormatting sqref="J42:AN42">
    <cfRule type="expression" dxfId="681" priority="29">
      <formula>OR(J42=$BD$16,J42)</formula>
    </cfRule>
  </conditionalFormatting>
  <conditionalFormatting sqref="J41:AN41">
    <cfRule type="expression" dxfId="680" priority="30">
      <formula>"I14=$AZ$19"</formula>
    </cfRule>
    <cfRule type="expression" dxfId="679" priority="31">
      <formula>"I14=$AZ$18"</formula>
    </cfRule>
    <cfRule type="expression" dxfId="678" priority="32">
      <formula>J41=$BA$19</formula>
    </cfRule>
    <cfRule type="expression" dxfId="677" priority="33">
      <formula>J41=$BA$20</formula>
    </cfRule>
    <cfRule type="expression" dxfId="676" priority="34">
      <formula>J41=$BA$18</formula>
    </cfRule>
    <cfRule type="expression" dxfId="675" priority="35">
      <formula>J41=$BA$17</formula>
    </cfRule>
  </conditionalFormatting>
  <conditionalFormatting sqref="J46:AN46">
    <cfRule type="expression" dxfId="674" priority="22">
      <formula>OR(J46=$BD$16,J46)</formula>
    </cfRule>
  </conditionalFormatting>
  <conditionalFormatting sqref="J45:AN45">
    <cfRule type="expression" dxfId="673" priority="23">
      <formula>"I14=$AZ$19"</formula>
    </cfRule>
    <cfRule type="expression" dxfId="672" priority="24">
      <formula>"I14=$AZ$18"</formula>
    </cfRule>
    <cfRule type="expression" dxfId="671" priority="25">
      <formula>J45=$BA$19</formula>
    </cfRule>
    <cfRule type="expression" dxfId="670" priority="26">
      <formula>J45=$BA$20</formula>
    </cfRule>
    <cfRule type="expression" dxfId="669" priority="27">
      <formula>J45=$BA$18</formula>
    </cfRule>
    <cfRule type="expression" dxfId="668" priority="28">
      <formula>J45=$BA$17</formula>
    </cfRule>
  </conditionalFormatting>
  <conditionalFormatting sqref="J50:AN50">
    <cfRule type="expression" dxfId="667" priority="15">
      <formula>OR(J50=$BD$16,J50)</formula>
    </cfRule>
  </conditionalFormatting>
  <conditionalFormatting sqref="J49:AN49">
    <cfRule type="expression" dxfId="666" priority="16">
      <formula>"I14=$AZ$19"</formula>
    </cfRule>
    <cfRule type="expression" dxfId="665" priority="17">
      <formula>"I14=$AZ$18"</formula>
    </cfRule>
    <cfRule type="expression" dxfId="664" priority="18">
      <formula>J49=$BA$19</formula>
    </cfRule>
    <cfRule type="expression" dxfId="663" priority="19">
      <formula>J49=$BA$20</formula>
    </cfRule>
    <cfRule type="expression" dxfId="662" priority="20">
      <formula>J49=$BA$18</formula>
    </cfRule>
    <cfRule type="expression" dxfId="661" priority="21">
      <formula>J49=$BA$17</formula>
    </cfRule>
  </conditionalFormatting>
  <conditionalFormatting sqref="J54:AN54">
    <cfRule type="expression" dxfId="660" priority="8">
      <formula>OR(J54=$BD$16,J54)</formula>
    </cfRule>
  </conditionalFormatting>
  <conditionalFormatting sqref="J53:AN53">
    <cfRule type="expression" dxfId="659" priority="9">
      <formula>"I14=$AZ$19"</formula>
    </cfRule>
    <cfRule type="expression" dxfId="658" priority="10">
      <formula>"I14=$AZ$18"</formula>
    </cfRule>
    <cfRule type="expression" dxfId="657" priority="11">
      <formula>J53=$BA$19</formula>
    </cfRule>
    <cfRule type="expression" dxfId="656" priority="12">
      <formula>J53=$BA$20</formula>
    </cfRule>
    <cfRule type="expression" dxfId="655" priority="13">
      <formula>J53=$BA$18</formula>
    </cfRule>
    <cfRule type="expression" dxfId="654" priority="14">
      <formula>J53=$BA$17</formula>
    </cfRule>
  </conditionalFormatting>
  <conditionalFormatting sqref="J58:AN58">
    <cfRule type="expression" dxfId="653" priority="1">
      <formula>OR(J58=$BD$16,J58)</formula>
    </cfRule>
  </conditionalFormatting>
  <conditionalFormatting sqref="J57:AN57">
    <cfRule type="expression" dxfId="652" priority="2">
      <formula>"I14=$AZ$19"</formula>
    </cfRule>
    <cfRule type="expression" dxfId="651" priority="3">
      <formula>"I14=$AZ$18"</formula>
    </cfRule>
    <cfRule type="expression" dxfId="650" priority="4">
      <formula>J57=$BA$19</formula>
    </cfRule>
    <cfRule type="expression" dxfId="649" priority="5">
      <formula>J57=$BA$20</formula>
    </cfRule>
    <cfRule type="expression" dxfId="648" priority="6">
      <formula>J57=$BA$18</formula>
    </cfRule>
    <cfRule type="expression" dxfId="647" priority="7">
      <formula>J57=$BA$17</formula>
    </cfRule>
  </conditionalFormatting>
  <dataValidations count="2">
    <dataValidation type="list" allowBlank="1" showInputMessage="1" showErrorMessage="1" sqref="J16:AN16 J28:AN28 J53:AN53 J49:AN49 J45:AN45 J41:AN41 J61:AN61 J36:AN36 J32:AN32 J24:AN24 J20:AN20 J57:AN57">
      <formula1>$BA$15:$BA$20</formula1>
    </dataValidation>
    <dataValidation type="list" allowBlank="1" showInputMessage="1" showErrorMessage="1" sqref="J17:AN17 J25:AN25 J54:AN54 J50:AN50 J46:AN46 J42:AN42 J62:AN62 J37:AN37 J33:AN33 J29:AN29 J21:AN21 J58:AN58">
      <formula1>$BD$15:$BD$16</formula1>
    </dataValidation>
  </dataValidations>
  <pageMargins left="0.39370078740157483" right="0.39370078740157483" top="0.23" bottom="7.0000000000000007E-2" header="0" footer="0"/>
  <pageSetup paperSize="8"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Spinner 1">
              <controlPr defaultSize="0" print="0" autoPict="0">
                <anchor moveWithCells="1" sizeWithCells="1">
                  <from>
                    <xdr:col>2</xdr:col>
                    <xdr:colOff>28575</xdr:colOff>
                    <xdr:row>13</xdr:row>
                    <xdr:rowOff>95250</xdr:rowOff>
                  </from>
                  <to>
                    <xdr:col>3</xdr:col>
                    <xdr:colOff>0</xdr:colOff>
                    <xdr:row>14</xdr:row>
                    <xdr:rowOff>95250</xdr:rowOff>
                  </to>
                </anchor>
              </controlPr>
            </control>
          </mc:Choice>
        </mc:AlternateContent>
        <mc:AlternateContent xmlns:mc="http://schemas.openxmlformats.org/markup-compatibility/2006">
          <mc:Choice Requires="x14">
            <control shapeId="5122" r:id="rId5" name="Spinner 2">
              <controlPr defaultSize="0" print="0" autoPict="0">
                <anchor moveWithCells="1" sizeWithCells="1">
                  <from>
                    <xdr:col>4</xdr:col>
                    <xdr:colOff>57150</xdr:colOff>
                    <xdr:row>13</xdr:row>
                    <xdr:rowOff>114300</xdr:rowOff>
                  </from>
                  <to>
                    <xdr:col>5</xdr:col>
                    <xdr:colOff>0</xdr:colOff>
                    <xdr:row>14</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51"/>
  <sheetViews>
    <sheetView view="pageBreakPreview" topLeftCell="A16" zoomScale="85" zoomScaleNormal="40" zoomScaleSheetLayoutView="85" workbookViewId="0">
      <selection activeCell="AV7" sqref="AV7"/>
    </sheetView>
  </sheetViews>
  <sheetFormatPr defaultRowHeight="13.5" x14ac:dyDescent="0.15"/>
  <cols>
    <col min="1" max="1" width="1.375" customWidth="1"/>
    <col min="2" max="2" width="5.625" customWidth="1"/>
    <col min="3" max="3" width="2.75" customWidth="1"/>
    <col min="4" max="4" width="3" customWidth="1"/>
    <col min="5" max="5" width="3.125" customWidth="1"/>
    <col min="6" max="6" width="4.5" customWidth="1"/>
    <col min="7" max="9" width="5.5" customWidth="1"/>
    <col min="10" max="40" width="3" customWidth="1"/>
    <col min="41" max="42" width="3.875" customWidth="1"/>
    <col min="43" max="43" width="3" customWidth="1"/>
    <col min="44" max="44" width="3.875" customWidth="1"/>
    <col min="45" max="45" width="5" customWidth="1"/>
    <col min="46" max="46" width="3.875" customWidth="1"/>
    <col min="47" max="47" width="1.125" customWidth="1"/>
    <col min="48" max="48" width="35.75" customWidth="1"/>
    <col min="49" max="49" width="5.5" customWidth="1"/>
    <col min="50" max="50" width="4.75" customWidth="1"/>
    <col min="51" max="51" width="5.5" customWidth="1"/>
    <col min="52" max="52" width="16.375" customWidth="1"/>
    <col min="53" max="53" width="5.25" customWidth="1"/>
    <col min="55" max="55" width="17.5" customWidth="1"/>
    <col min="56" max="56" width="5.375" customWidth="1"/>
    <col min="59" max="59" width="14.625" customWidth="1"/>
    <col min="60" max="60" width="11.5" customWidth="1"/>
    <col min="61" max="61" width="12.5" customWidth="1"/>
  </cols>
  <sheetData>
    <row r="1" spans="1:63" ht="37.15" customHeight="1" x14ac:dyDescent="0.15">
      <c r="A1" s="14"/>
      <c r="B1" s="26" t="s">
        <v>48</v>
      </c>
      <c r="C1" s="14"/>
      <c r="D1" s="14"/>
      <c r="E1" s="14"/>
      <c r="F1" s="14"/>
      <c r="G1" s="14"/>
      <c r="H1" s="14"/>
      <c r="I1" s="14"/>
      <c r="J1" s="42" t="s">
        <v>54</v>
      </c>
      <c r="K1" s="42"/>
      <c r="L1" s="42"/>
      <c r="M1" s="42"/>
      <c r="N1" s="42"/>
      <c r="O1" s="42"/>
      <c r="P1" s="42"/>
      <c r="Q1" s="42"/>
      <c r="R1" s="42"/>
      <c r="S1" s="42"/>
      <c r="T1" s="42"/>
      <c r="U1" s="42"/>
      <c r="V1" s="42"/>
      <c r="W1" s="42"/>
      <c r="X1" s="42"/>
      <c r="Y1" s="42"/>
      <c r="Z1" s="42"/>
      <c r="AA1" s="42"/>
      <c r="AB1" s="42"/>
      <c r="AC1" s="42"/>
      <c r="AD1" s="42"/>
      <c r="AE1" s="42"/>
      <c r="AF1" s="14"/>
      <c r="AG1" s="14"/>
      <c r="AH1" s="14"/>
      <c r="AI1" s="14"/>
      <c r="AJ1" s="14"/>
      <c r="AK1" s="14"/>
      <c r="AL1" s="14"/>
      <c r="AM1" s="14"/>
      <c r="AN1" s="14"/>
      <c r="AO1" s="14"/>
      <c r="AP1" s="14"/>
      <c r="AQ1" s="14"/>
      <c r="AR1" s="14"/>
      <c r="AS1" s="14"/>
      <c r="AT1" s="14"/>
      <c r="AU1" s="14"/>
      <c r="BE1" s="2"/>
      <c r="BF1" s="2"/>
      <c r="BG1" s="2"/>
      <c r="BH1" s="2"/>
      <c r="BI1" s="2"/>
      <c r="BJ1" s="2"/>
      <c r="BK1" s="2"/>
    </row>
    <row r="2" spans="1:63" ht="11.45" customHeight="1" x14ac:dyDescent="0.15">
      <c r="A2" s="14"/>
      <c r="B2" s="13"/>
      <c r="C2" s="28"/>
      <c r="D2" s="28"/>
      <c r="E2" s="28"/>
      <c r="F2" s="28"/>
      <c r="G2" s="13"/>
      <c r="H2" s="28"/>
      <c r="I2" s="28"/>
      <c r="J2" s="28"/>
      <c r="K2" s="28"/>
      <c r="L2" s="28"/>
      <c r="M2" s="28"/>
      <c r="N2" s="28"/>
      <c r="O2" s="28"/>
      <c r="P2" s="28"/>
      <c r="Q2" s="28"/>
      <c r="R2" s="28"/>
      <c r="S2" s="28"/>
      <c r="T2" s="28"/>
      <c r="U2" s="28"/>
      <c r="V2" s="28"/>
      <c r="W2" s="28"/>
      <c r="X2" s="28"/>
      <c r="Y2" s="28"/>
      <c r="Z2" s="28"/>
      <c r="AA2" s="28"/>
      <c r="AB2" s="14"/>
      <c r="AC2" s="14"/>
      <c r="AD2" s="14"/>
      <c r="AE2" s="14"/>
      <c r="AF2" s="14"/>
      <c r="AG2" s="14"/>
      <c r="AH2" s="14"/>
      <c r="AI2" s="14"/>
      <c r="AJ2" s="14"/>
      <c r="AK2" s="14"/>
      <c r="AL2" s="14"/>
      <c r="AM2" s="14"/>
      <c r="AN2" s="14"/>
      <c r="AO2" s="14"/>
      <c r="AP2" s="14"/>
      <c r="AQ2" s="14"/>
      <c r="AR2" s="14"/>
      <c r="AS2" s="14"/>
      <c r="AT2" s="14"/>
      <c r="AU2" s="14"/>
      <c r="AX2" t="s">
        <v>27</v>
      </c>
      <c r="AY2">
        <f>+C15+2018</f>
        <v>2023</v>
      </c>
      <c r="AZ2" t="s">
        <v>7</v>
      </c>
      <c r="BE2" s="2"/>
      <c r="BF2" s="2"/>
      <c r="BG2" s="2"/>
      <c r="BH2" s="2"/>
      <c r="BI2" s="2"/>
      <c r="BJ2" s="2"/>
      <c r="BK2" s="2"/>
    </row>
    <row r="3" spans="1:63" ht="18.75" x14ac:dyDescent="0.15">
      <c r="A3" s="14"/>
      <c r="B3" s="13"/>
      <c r="C3" s="39" t="s">
        <v>43</v>
      </c>
      <c r="D3" s="39"/>
      <c r="E3" s="39"/>
      <c r="F3" s="39"/>
      <c r="G3" s="13"/>
      <c r="H3" s="43" t="s">
        <v>53</v>
      </c>
      <c r="I3" s="43"/>
      <c r="J3" s="43"/>
      <c r="K3" s="43"/>
      <c r="L3" s="43"/>
      <c r="M3" s="43"/>
      <c r="N3" s="43"/>
      <c r="O3" s="43"/>
      <c r="P3" s="43"/>
      <c r="Q3" s="43"/>
      <c r="R3" s="43"/>
      <c r="S3" s="43"/>
      <c r="T3" s="43"/>
      <c r="U3" s="43"/>
      <c r="V3" s="43"/>
      <c r="W3" s="43"/>
      <c r="X3" s="43"/>
      <c r="Y3" s="43"/>
      <c r="Z3" s="43"/>
      <c r="AA3" s="43"/>
      <c r="AB3" s="14"/>
      <c r="AC3" s="13"/>
      <c r="AD3" s="13"/>
      <c r="AE3" s="13"/>
      <c r="AF3" s="14"/>
      <c r="AG3" s="14"/>
      <c r="AH3" s="14"/>
      <c r="AI3" s="14"/>
      <c r="AJ3" s="14"/>
      <c r="AK3" s="14"/>
      <c r="AL3" s="14"/>
      <c r="AM3" s="14"/>
      <c r="AN3" s="14"/>
      <c r="AO3" s="14"/>
      <c r="AP3" s="14"/>
      <c r="AQ3" s="14"/>
      <c r="AR3" s="14"/>
      <c r="AS3" s="14"/>
      <c r="AT3" s="14"/>
      <c r="AU3" s="14"/>
      <c r="AZ3" s="2"/>
      <c r="BA3" s="2"/>
      <c r="BB3" s="2"/>
      <c r="BC3" s="2"/>
      <c r="BE3" s="2"/>
      <c r="BF3" s="2"/>
      <c r="BJ3" s="2"/>
      <c r="BK3" s="2"/>
    </row>
    <row r="4" spans="1:63" ht="5.45" customHeight="1" x14ac:dyDescent="0.15">
      <c r="A4" s="14"/>
      <c r="B4" s="13"/>
      <c r="C4" s="37"/>
      <c r="D4" s="37"/>
      <c r="E4" s="37"/>
      <c r="F4" s="37"/>
      <c r="G4" s="13"/>
      <c r="H4" s="36"/>
      <c r="I4" s="36"/>
      <c r="J4" s="36"/>
      <c r="K4" s="36"/>
      <c r="L4" s="36"/>
      <c r="M4" s="36"/>
      <c r="N4" s="36"/>
      <c r="O4" s="36"/>
      <c r="P4" s="36"/>
      <c r="Q4" s="36"/>
      <c r="R4" s="36"/>
      <c r="S4" s="36"/>
      <c r="T4" s="36"/>
      <c r="U4" s="36"/>
      <c r="V4" s="36"/>
      <c r="W4" s="36"/>
      <c r="X4" s="36"/>
      <c r="Y4" s="36"/>
      <c r="Z4" s="36"/>
      <c r="AA4" s="36"/>
      <c r="AB4" s="14"/>
      <c r="AC4" s="13"/>
      <c r="AD4" s="13"/>
      <c r="AE4" s="13"/>
      <c r="AF4" s="14"/>
      <c r="AG4" s="14"/>
      <c r="AH4" s="14"/>
      <c r="AI4" s="14"/>
      <c r="AJ4" s="14"/>
      <c r="AK4" s="14"/>
      <c r="AL4" s="14"/>
      <c r="AM4" s="14"/>
      <c r="AN4" s="14"/>
      <c r="AO4" s="14"/>
      <c r="AP4" s="14"/>
      <c r="AQ4" s="14"/>
      <c r="AR4" s="14"/>
      <c r="AS4" s="14"/>
      <c r="AT4" s="14"/>
      <c r="AU4" s="14"/>
      <c r="AZ4" s="2"/>
      <c r="BA4" s="2"/>
      <c r="BB4" s="2"/>
      <c r="BC4" s="2"/>
      <c r="BE4" s="2"/>
      <c r="BF4" s="2"/>
      <c r="BJ4" s="2"/>
      <c r="BK4" s="2"/>
    </row>
    <row r="5" spans="1:63" ht="18.75" x14ac:dyDescent="0.15">
      <c r="A5" s="14"/>
      <c r="B5" s="13"/>
      <c r="C5" s="39" t="s">
        <v>55</v>
      </c>
      <c r="D5" s="39"/>
      <c r="E5" s="39"/>
      <c r="F5" s="39"/>
      <c r="G5" s="13"/>
      <c r="H5" s="43" t="s">
        <v>57</v>
      </c>
      <c r="I5" s="43"/>
      <c r="J5" s="43"/>
      <c r="K5" s="43"/>
      <c r="L5" s="43"/>
      <c r="M5" s="43"/>
      <c r="N5" s="43"/>
      <c r="O5" s="43"/>
      <c r="P5" s="43"/>
      <c r="Q5" s="43"/>
      <c r="R5" s="43"/>
      <c r="S5" s="43"/>
      <c r="T5" s="43"/>
      <c r="U5" s="43"/>
      <c r="V5" s="43"/>
      <c r="W5" s="43"/>
      <c r="X5" s="43"/>
      <c r="Y5" s="43"/>
      <c r="Z5" s="43"/>
      <c r="AA5" s="43"/>
      <c r="AB5" s="13"/>
      <c r="AC5" s="14"/>
      <c r="AD5" s="14"/>
      <c r="AE5" s="14"/>
      <c r="AF5" s="14"/>
      <c r="AG5" s="14"/>
      <c r="AH5" s="14"/>
      <c r="AI5" s="14"/>
      <c r="AJ5" s="14"/>
      <c r="AK5" s="14"/>
      <c r="AL5" s="14"/>
      <c r="AM5" s="14"/>
      <c r="AN5" s="14"/>
      <c r="AO5" s="14"/>
      <c r="AP5" s="14"/>
      <c r="AQ5" s="14"/>
      <c r="AR5" s="14"/>
      <c r="AS5" s="14"/>
      <c r="AT5" s="14"/>
      <c r="AU5" s="14"/>
      <c r="BB5" s="2"/>
      <c r="BE5" s="2"/>
      <c r="BF5" s="2"/>
      <c r="BJ5" s="2"/>
      <c r="BK5" s="2"/>
    </row>
    <row r="6" spans="1:63" ht="5.45" customHeight="1" x14ac:dyDescent="0.15">
      <c r="A6" s="14"/>
      <c r="B6" s="13"/>
      <c r="C6" s="28"/>
      <c r="D6" s="28"/>
      <c r="E6" s="28"/>
      <c r="F6" s="28"/>
      <c r="G6" s="13"/>
      <c r="H6" s="27"/>
      <c r="I6" s="27"/>
      <c r="J6" s="27"/>
      <c r="K6" s="27"/>
      <c r="L6" s="27"/>
      <c r="M6" s="27"/>
      <c r="N6" s="27"/>
      <c r="O6" s="27"/>
      <c r="P6" s="27"/>
      <c r="Q6" s="27"/>
      <c r="R6" s="27"/>
      <c r="S6" s="27"/>
      <c r="T6" s="27"/>
      <c r="U6" s="27"/>
      <c r="V6" s="27"/>
      <c r="W6" s="27"/>
      <c r="X6" s="27"/>
      <c r="Y6" s="27"/>
      <c r="Z6" s="27"/>
      <c r="AA6" s="27"/>
      <c r="AB6" s="14"/>
      <c r="AC6" s="13"/>
      <c r="AD6" s="13"/>
      <c r="AE6" s="13"/>
      <c r="AF6" s="14"/>
      <c r="AG6" s="14"/>
      <c r="AH6" s="14"/>
      <c r="AI6" s="14"/>
      <c r="AJ6" s="14"/>
      <c r="AK6" s="14"/>
      <c r="AL6" s="14"/>
      <c r="AM6" s="14"/>
      <c r="AN6" s="14"/>
      <c r="AO6" s="14"/>
      <c r="AP6" s="14"/>
      <c r="AQ6" s="14"/>
      <c r="AR6" s="14"/>
      <c r="AS6" s="14"/>
      <c r="AT6" s="14"/>
      <c r="AU6" s="14"/>
      <c r="AZ6" s="2"/>
      <c r="BA6" s="2"/>
      <c r="BB6" s="2"/>
      <c r="BC6" s="2"/>
      <c r="BE6" s="2"/>
      <c r="BF6" s="2"/>
      <c r="BJ6" s="2"/>
      <c r="BK6" s="2"/>
    </row>
    <row r="7" spans="1:63" ht="18.75" x14ac:dyDescent="0.15">
      <c r="A7" s="14"/>
      <c r="B7" s="13"/>
      <c r="C7" s="39" t="s">
        <v>44</v>
      </c>
      <c r="D7" s="39"/>
      <c r="E7" s="39"/>
      <c r="F7" s="39"/>
      <c r="G7" s="13"/>
      <c r="H7" s="23"/>
      <c r="I7" s="23" t="s">
        <v>14</v>
      </c>
      <c r="J7" s="35">
        <v>5</v>
      </c>
      <c r="K7" s="23" t="s">
        <v>7</v>
      </c>
      <c r="L7" s="35">
        <v>7</v>
      </c>
      <c r="M7" s="23" t="s">
        <v>13</v>
      </c>
      <c r="N7" s="35">
        <v>11</v>
      </c>
      <c r="O7" s="23" t="s">
        <v>0</v>
      </c>
      <c r="P7" s="23"/>
      <c r="Q7" s="23" t="s">
        <v>45</v>
      </c>
      <c r="R7" s="44" t="s">
        <v>14</v>
      </c>
      <c r="S7" s="44"/>
      <c r="T7" s="44"/>
      <c r="U7" s="35">
        <v>5</v>
      </c>
      <c r="V7" s="23" t="s">
        <v>7</v>
      </c>
      <c r="W7" s="35">
        <v>9</v>
      </c>
      <c r="X7" s="23" t="s">
        <v>13</v>
      </c>
      <c r="Y7" s="35">
        <v>5</v>
      </c>
      <c r="Z7" s="23" t="s">
        <v>0</v>
      </c>
      <c r="AA7" s="23"/>
      <c r="AB7" s="13"/>
      <c r="AC7" s="14"/>
      <c r="AD7" s="14"/>
      <c r="AE7" s="14"/>
      <c r="AF7" s="14"/>
      <c r="AG7" s="14"/>
      <c r="AH7" s="14"/>
      <c r="AI7" s="14"/>
      <c r="AJ7" s="14"/>
      <c r="AK7" s="14"/>
      <c r="AL7" s="14"/>
      <c r="AM7" s="14"/>
      <c r="AN7" s="14"/>
      <c r="AO7" s="14"/>
      <c r="AP7" s="14"/>
      <c r="AQ7" s="14"/>
      <c r="AR7" s="14"/>
      <c r="AS7" s="14"/>
      <c r="AT7" s="14"/>
      <c r="AU7" s="14"/>
      <c r="BB7" s="2"/>
      <c r="BE7" s="2"/>
      <c r="BF7" s="2"/>
      <c r="BJ7" s="2"/>
      <c r="BK7" s="2"/>
    </row>
    <row r="8" spans="1:63" ht="11.45" customHeight="1" x14ac:dyDescent="0.15">
      <c r="A8" s="14"/>
      <c r="B8" s="13"/>
      <c r="C8" s="14"/>
      <c r="D8" s="14"/>
      <c r="E8" s="14"/>
      <c r="F8" s="14"/>
      <c r="G8" s="14"/>
      <c r="H8" s="14"/>
      <c r="I8" s="14"/>
      <c r="J8" s="13"/>
      <c r="K8" s="13"/>
      <c r="L8" s="13"/>
      <c r="M8" s="13"/>
      <c r="N8" s="13"/>
      <c r="O8" s="13"/>
      <c r="P8" s="13"/>
      <c r="Q8" s="13"/>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BB8" s="2"/>
      <c r="BE8" s="2"/>
      <c r="BF8" s="2"/>
      <c r="BJ8" s="2"/>
      <c r="BK8" s="2"/>
    </row>
    <row r="9" spans="1:63" ht="18.75" x14ac:dyDescent="0.15">
      <c r="A9" s="14"/>
      <c r="B9" s="13"/>
      <c r="C9" s="39" t="s">
        <v>32</v>
      </c>
      <c r="D9" s="39"/>
      <c r="E9" s="39"/>
      <c r="F9" s="39"/>
      <c r="G9" s="13"/>
      <c r="H9" s="13">
        <f>+AS16+AS20+AS24+AS28+AS32</f>
        <v>70</v>
      </c>
      <c r="I9" s="13" t="s">
        <v>0</v>
      </c>
      <c r="J9" s="14"/>
      <c r="K9" s="13"/>
      <c r="L9" s="13"/>
      <c r="M9" s="13"/>
      <c r="N9" s="13"/>
      <c r="O9" s="13"/>
      <c r="P9" s="13"/>
      <c r="Q9" s="13"/>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BB9" s="2"/>
      <c r="BE9" s="2"/>
      <c r="BF9" s="2"/>
      <c r="BJ9" s="2"/>
      <c r="BK9" s="2"/>
    </row>
    <row r="10" spans="1:63" ht="18.75" x14ac:dyDescent="0.15">
      <c r="A10" s="14"/>
      <c r="B10" s="13"/>
      <c r="C10" s="39" t="s">
        <v>42</v>
      </c>
      <c r="D10" s="39"/>
      <c r="E10" s="39"/>
      <c r="F10" s="39"/>
      <c r="G10" s="13"/>
      <c r="H10" s="13">
        <f>+AS17+AS21+AS25+AS29+AS33</f>
        <v>20</v>
      </c>
      <c r="I10" s="13" t="s">
        <v>0</v>
      </c>
      <c r="J10" s="13"/>
      <c r="K10" s="14"/>
      <c r="L10" s="14"/>
      <c r="M10" s="14"/>
      <c r="N10" s="14"/>
      <c r="O10" s="14"/>
      <c r="P10" s="14"/>
      <c r="Q10" s="13"/>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BB10" s="2"/>
      <c r="BE10" s="2"/>
      <c r="BF10" s="2"/>
      <c r="BJ10" s="2"/>
      <c r="BK10" s="2"/>
    </row>
    <row r="11" spans="1:63" ht="18.75" x14ac:dyDescent="0.15">
      <c r="A11" s="14"/>
      <c r="B11" s="13"/>
      <c r="C11" s="39" t="s">
        <v>59</v>
      </c>
      <c r="D11" s="39"/>
      <c r="E11" s="39"/>
      <c r="F11" s="39"/>
      <c r="G11" s="13"/>
      <c r="H11" s="13">
        <f>+H10</f>
        <v>20</v>
      </c>
      <c r="I11" s="13" t="s">
        <v>34</v>
      </c>
      <c r="J11" s="39">
        <f>+H9</f>
        <v>70</v>
      </c>
      <c r="K11" s="39"/>
      <c r="L11" s="39" t="s">
        <v>31</v>
      </c>
      <c r="M11" s="39"/>
      <c r="N11" s="40">
        <f>ROUND(H11/J11,3)</f>
        <v>0.28599999999999998</v>
      </c>
      <c r="O11" s="40"/>
      <c r="P11" s="40"/>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BB11" s="2"/>
      <c r="BE11" s="2"/>
      <c r="BF11" s="2"/>
      <c r="BJ11" s="2"/>
      <c r="BK11" s="2"/>
    </row>
    <row r="12" spans="1:63" ht="18.75" x14ac:dyDescent="0.15">
      <c r="A12" s="14"/>
      <c r="B12" s="13"/>
      <c r="C12" s="41" t="s">
        <v>62</v>
      </c>
      <c r="D12" s="41"/>
      <c r="E12" s="41"/>
      <c r="F12" s="41"/>
      <c r="G12" s="13"/>
      <c r="H12" s="38" t="str">
        <f>IF(N11&lt;0.214,"不履行",IF(AND(N11&lt;0.25,N11&gt;=0.214),BG17,IF(AND(N11&lt;0.285,N11&gt;=0.25),BG16,IF(N11&gt;=0.285,BG15,""))))</f>
        <v>４週８休以上</v>
      </c>
      <c r="I12" s="13"/>
      <c r="J12" s="13"/>
      <c r="K12" s="13"/>
      <c r="L12" s="13"/>
      <c r="M12" s="13"/>
      <c r="N12" s="13"/>
      <c r="O12" s="13"/>
      <c r="P12" s="13"/>
      <c r="Q12" s="13"/>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BB12" s="3"/>
      <c r="BC12" s="2"/>
      <c r="BE12" s="2"/>
      <c r="BF12" s="2"/>
      <c r="BG12" s="2"/>
      <c r="BH12" s="2"/>
      <c r="BI12" s="2"/>
      <c r="BJ12" s="2"/>
      <c r="BK12" s="2"/>
    </row>
    <row r="13" spans="1:63" ht="22.9" customHeight="1" thickBot="1" x14ac:dyDescent="0.2">
      <c r="A13" s="14"/>
      <c r="B13" s="13"/>
      <c r="C13" s="13"/>
      <c r="D13" s="13"/>
      <c r="E13" s="13"/>
      <c r="F13" s="13"/>
      <c r="G13" s="13"/>
      <c r="H13" s="13"/>
      <c r="I13" s="13"/>
      <c r="J13" s="13"/>
      <c r="K13" s="13"/>
      <c r="L13" s="13"/>
      <c r="M13" s="13"/>
      <c r="N13" s="13"/>
      <c r="O13" s="13"/>
      <c r="P13" s="13"/>
      <c r="Q13" s="13"/>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BB13" s="3"/>
      <c r="BC13" s="2"/>
      <c r="BE13" s="2"/>
      <c r="BF13" s="2"/>
      <c r="BG13" s="2"/>
      <c r="BH13" s="2"/>
      <c r="BI13" s="2"/>
      <c r="BJ13" s="2"/>
      <c r="BK13" s="2"/>
    </row>
    <row r="14" spans="1:63" ht="18.75" x14ac:dyDescent="0.15">
      <c r="A14" s="14"/>
      <c r="B14" s="15"/>
      <c r="C14" s="16"/>
      <c r="D14" s="16"/>
      <c r="E14" s="16"/>
      <c r="F14" s="16"/>
      <c r="G14" s="45" t="s">
        <v>5</v>
      </c>
      <c r="H14" s="46"/>
      <c r="I14" s="47"/>
      <c r="J14" s="4">
        <v>1</v>
      </c>
      <c r="K14" s="4">
        <v>2</v>
      </c>
      <c r="L14" s="4">
        <v>3</v>
      </c>
      <c r="M14" s="4">
        <v>4</v>
      </c>
      <c r="N14" s="4">
        <v>5</v>
      </c>
      <c r="O14" s="4">
        <v>6</v>
      </c>
      <c r="P14" s="4">
        <v>7</v>
      </c>
      <c r="Q14" s="4">
        <v>8</v>
      </c>
      <c r="R14" s="4">
        <v>9</v>
      </c>
      <c r="S14" s="4">
        <v>10</v>
      </c>
      <c r="T14" s="4">
        <v>11</v>
      </c>
      <c r="U14" s="4">
        <v>12</v>
      </c>
      <c r="V14" s="4">
        <v>13</v>
      </c>
      <c r="W14" s="4">
        <v>14</v>
      </c>
      <c r="X14" s="4">
        <v>15</v>
      </c>
      <c r="Y14" s="4">
        <v>16</v>
      </c>
      <c r="Z14" s="4">
        <v>17</v>
      </c>
      <c r="AA14" s="4">
        <v>18</v>
      </c>
      <c r="AB14" s="4">
        <v>19</v>
      </c>
      <c r="AC14" s="4">
        <v>20</v>
      </c>
      <c r="AD14" s="4">
        <v>21</v>
      </c>
      <c r="AE14" s="4">
        <v>22</v>
      </c>
      <c r="AF14" s="4">
        <v>23</v>
      </c>
      <c r="AG14" s="4">
        <v>24</v>
      </c>
      <c r="AH14" s="4">
        <v>25</v>
      </c>
      <c r="AI14" s="4">
        <v>26</v>
      </c>
      <c r="AJ14" s="4">
        <v>27</v>
      </c>
      <c r="AK14" s="4">
        <v>28</v>
      </c>
      <c r="AL14" s="4">
        <f>IF(E15&gt;2,29,IF(E15=1,29,IF(AND(E15=2,AY2=2024),29,IF(AND(E15=2,AY2=2028),29,IF(AND(E15=2,AY2=2032),29,"")))))</f>
        <v>29</v>
      </c>
      <c r="AM14" s="4">
        <f>IF(E15=2,"",30)</f>
        <v>30</v>
      </c>
      <c r="AN14" s="4">
        <f>IF(E15=1,31,IF(E15=3,31,IF(E15=5,31,IF(E15=7,31,IF(E15=8,31,IF(E15=10,31,IF(E15=12,31,"")))))))</f>
        <v>31</v>
      </c>
      <c r="AO14" s="48" t="s">
        <v>61</v>
      </c>
      <c r="AP14" s="49"/>
      <c r="AQ14" s="49"/>
      <c r="AR14" s="49"/>
      <c r="AS14" s="49"/>
      <c r="AT14" s="50"/>
      <c r="AU14" s="14"/>
      <c r="AY14" t="s">
        <v>13</v>
      </c>
      <c r="AZ14" s="51" t="s">
        <v>22</v>
      </c>
      <c r="BA14" s="52"/>
      <c r="BB14" s="3"/>
      <c r="BC14" s="51" t="s">
        <v>23</v>
      </c>
      <c r="BD14" s="52"/>
      <c r="BE14" s="2"/>
      <c r="BF14" s="2"/>
      <c r="BG14" s="6" t="s">
        <v>42</v>
      </c>
      <c r="BH14" s="6" t="s">
        <v>59</v>
      </c>
      <c r="BI14" s="6" t="s">
        <v>38</v>
      </c>
      <c r="BJ14" s="2"/>
      <c r="BK14" s="2"/>
    </row>
    <row r="15" spans="1:63" ht="18.75" x14ac:dyDescent="0.15">
      <c r="A15" s="14"/>
      <c r="B15" s="53" t="s">
        <v>14</v>
      </c>
      <c r="C15" s="54">
        <v>5</v>
      </c>
      <c r="D15" s="54" t="s">
        <v>7</v>
      </c>
      <c r="E15" s="54">
        <v>7</v>
      </c>
      <c r="F15" s="55" t="s">
        <v>13</v>
      </c>
      <c r="G15" s="56" t="s">
        <v>1</v>
      </c>
      <c r="H15" s="57"/>
      <c r="I15" s="58"/>
      <c r="J15" s="5" t="str">
        <f t="shared" ref="J15:AK15" si="0">CHOOSE(WEEKDAY($AY$2&amp;"/"&amp;$E$15&amp;"/"&amp;J14),"日","月","火","水","木","金","土")</f>
        <v>土</v>
      </c>
      <c r="K15" s="5" t="str">
        <f t="shared" si="0"/>
        <v>日</v>
      </c>
      <c r="L15" s="5" t="str">
        <f t="shared" si="0"/>
        <v>月</v>
      </c>
      <c r="M15" s="5" t="str">
        <f t="shared" si="0"/>
        <v>火</v>
      </c>
      <c r="N15" s="5" t="str">
        <f t="shared" si="0"/>
        <v>水</v>
      </c>
      <c r="O15" s="5" t="str">
        <f t="shared" si="0"/>
        <v>木</v>
      </c>
      <c r="P15" s="5" t="str">
        <f t="shared" si="0"/>
        <v>金</v>
      </c>
      <c r="Q15" s="5" t="str">
        <f t="shared" si="0"/>
        <v>土</v>
      </c>
      <c r="R15" s="5" t="str">
        <f t="shared" si="0"/>
        <v>日</v>
      </c>
      <c r="S15" s="5" t="str">
        <f t="shared" si="0"/>
        <v>月</v>
      </c>
      <c r="T15" s="5" t="str">
        <f t="shared" si="0"/>
        <v>火</v>
      </c>
      <c r="U15" s="5" t="str">
        <f t="shared" si="0"/>
        <v>水</v>
      </c>
      <c r="V15" s="5" t="str">
        <f t="shared" si="0"/>
        <v>木</v>
      </c>
      <c r="W15" s="5" t="str">
        <f t="shared" si="0"/>
        <v>金</v>
      </c>
      <c r="X15" s="5" t="str">
        <f t="shared" si="0"/>
        <v>土</v>
      </c>
      <c r="Y15" s="5" t="str">
        <f t="shared" si="0"/>
        <v>日</v>
      </c>
      <c r="Z15" s="5" t="str">
        <f t="shared" si="0"/>
        <v>月</v>
      </c>
      <c r="AA15" s="5" t="str">
        <f t="shared" si="0"/>
        <v>火</v>
      </c>
      <c r="AB15" s="5" t="str">
        <f t="shared" si="0"/>
        <v>水</v>
      </c>
      <c r="AC15" s="5" t="str">
        <f t="shared" si="0"/>
        <v>木</v>
      </c>
      <c r="AD15" s="5" t="str">
        <f t="shared" si="0"/>
        <v>金</v>
      </c>
      <c r="AE15" s="5" t="str">
        <f t="shared" si="0"/>
        <v>土</v>
      </c>
      <c r="AF15" s="5" t="str">
        <f t="shared" si="0"/>
        <v>日</v>
      </c>
      <c r="AG15" s="5" t="str">
        <f t="shared" si="0"/>
        <v>月</v>
      </c>
      <c r="AH15" s="5" t="str">
        <f t="shared" si="0"/>
        <v>火</v>
      </c>
      <c r="AI15" s="5" t="str">
        <f t="shared" si="0"/>
        <v>水</v>
      </c>
      <c r="AJ15" s="5" t="str">
        <f t="shared" si="0"/>
        <v>木</v>
      </c>
      <c r="AK15" s="5" t="str">
        <f t="shared" si="0"/>
        <v>金</v>
      </c>
      <c r="AL15" s="5" t="str">
        <f>IF(AL14="","",CHOOSE(WEEKDAY($AY$2&amp;"/"&amp;$E$15&amp;"/"&amp;AL14),"日","月","火","水","木","金","土"))</f>
        <v>土</v>
      </c>
      <c r="AM15" s="5" t="str">
        <f>IF(AM14="","",CHOOSE(WEEKDAY($AY$2&amp;"/"&amp;$E$15&amp;"/"&amp;AM14),"日","月","火","水","木","金","土"))</f>
        <v>日</v>
      </c>
      <c r="AN15" s="5" t="str">
        <f>IF(AN14="","",CHOOSE(WEEKDAY($AY$2&amp;"/"&amp;$E$15&amp;"/"&amp;AN14),"日","月","火","水","木","金","土"))</f>
        <v>月</v>
      </c>
      <c r="AO15" s="24">
        <f>+AS17</f>
        <v>2</v>
      </c>
      <c r="AP15" s="25" t="s">
        <v>30</v>
      </c>
      <c r="AQ15" s="29">
        <f>+AS16</f>
        <v>8</v>
      </c>
      <c r="AR15" s="25" t="s">
        <v>31</v>
      </c>
      <c r="AS15" s="59">
        <f>IF(AS16=0,"",ROUND((AS17/AS16),3))</f>
        <v>0.25</v>
      </c>
      <c r="AT15" s="60"/>
      <c r="AU15" s="14"/>
      <c r="AY15" t="s">
        <v>12</v>
      </c>
      <c r="AZ15" s="6" t="s">
        <v>16</v>
      </c>
      <c r="BA15" s="6" t="s">
        <v>17</v>
      </c>
      <c r="BB15" s="3"/>
      <c r="BC15" s="6" t="s">
        <v>24</v>
      </c>
      <c r="BD15" s="6" t="s">
        <v>8</v>
      </c>
      <c r="BE15" s="2"/>
      <c r="BF15" s="2"/>
      <c r="BG15" s="6" t="s">
        <v>35</v>
      </c>
      <c r="BH15" s="9">
        <v>0.28499999999999998</v>
      </c>
      <c r="BI15" s="10" t="s">
        <v>39</v>
      </c>
      <c r="BJ15" s="2"/>
      <c r="BK15" s="2"/>
    </row>
    <row r="16" spans="1:63" ht="18.75" x14ac:dyDescent="0.15">
      <c r="A16" s="14"/>
      <c r="B16" s="53"/>
      <c r="C16" s="54"/>
      <c r="D16" s="54"/>
      <c r="E16" s="54"/>
      <c r="F16" s="55"/>
      <c r="G16" s="56" t="s">
        <v>4</v>
      </c>
      <c r="H16" s="57"/>
      <c r="I16" s="58"/>
      <c r="J16" s="5"/>
      <c r="K16" s="5"/>
      <c r="L16" s="5"/>
      <c r="M16" s="5"/>
      <c r="N16" s="5"/>
      <c r="O16" s="5"/>
      <c r="P16" s="5"/>
      <c r="Q16" s="5"/>
      <c r="R16" s="5"/>
      <c r="S16" s="5" t="s">
        <v>17</v>
      </c>
      <c r="T16" s="5" t="s">
        <v>52</v>
      </c>
      <c r="U16" s="5" t="s">
        <v>52</v>
      </c>
      <c r="V16" s="5" t="s">
        <v>52</v>
      </c>
      <c r="W16" s="5" t="s">
        <v>52</v>
      </c>
      <c r="X16" s="5" t="s">
        <v>52</v>
      </c>
      <c r="Y16" s="5" t="s">
        <v>52</v>
      </c>
      <c r="Z16" s="5" t="s">
        <v>52</v>
      </c>
      <c r="AA16" s="5" t="s">
        <v>52</v>
      </c>
      <c r="AB16" s="5" t="s">
        <v>52</v>
      </c>
      <c r="AC16" s="5" t="s">
        <v>52</v>
      </c>
      <c r="AD16" s="5" t="s">
        <v>52</v>
      </c>
      <c r="AE16" s="5" t="s">
        <v>52</v>
      </c>
      <c r="AF16" s="5" t="s">
        <v>52</v>
      </c>
      <c r="AG16" s="5" t="s">
        <v>19</v>
      </c>
      <c r="AH16" s="5" t="s">
        <v>29</v>
      </c>
      <c r="AI16" s="5" t="s">
        <v>29</v>
      </c>
      <c r="AJ16" s="5" t="s">
        <v>29</v>
      </c>
      <c r="AK16" s="5" t="s">
        <v>29</v>
      </c>
      <c r="AL16" s="5" t="s">
        <v>29</v>
      </c>
      <c r="AM16" s="5" t="s">
        <v>29</v>
      </c>
      <c r="AN16" s="5" t="s">
        <v>29</v>
      </c>
      <c r="AO16" s="64" t="s">
        <v>9</v>
      </c>
      <c r="AP16" s="65"/>
      <c r="AQ16" s="65"/>
      <c r="AR16" s="65"/>
      <c r="AS16" s="66">
        <f>COUNTIF(J16:AN16,$BA$17)+COUNTIF(J16:AN16,$BA$18)+COUNTIF(J16:AN16,$BA$20)</f>
        <v>8</v>
      </c>
      <c r="AT16" s="67"/>
      <c r="AU16" s="14"/>
      <c r="AY16" t="s">
        <v>10</v>
      </c>
      <c r="AZ16" s="6" t="s">
        <v>15</v>
      </c>
      <c r="BA16" s="6" t="s">
        <v>28</v>
      </c>
      <c r="BB16" s="3"/>
      <c r="BC16" s="6" t="s">
        <v>25</v>
      </c>
      <c r="BD16" s="8" t="s">
        <v>26</v>
      </c>
      <c r="BE16" s="2"/>
      <c r="BF16" s="2"/>
      <c r="BG16" s="6" t="s">
        <v>36</v>
      </c>
      <c r="BH16" s="9">
        <v>0.25</v>
      </c>
      <c r="BI16" s="10" t="s">
        <v>40</v>
      </c>
      <c r="BJ16" s="2"/>
      <c r="BK16" s="2"/>
    </row>
    <row r="17" spans="1:63" ht="18.75" x14ac:dyDescent="0.15">
      <c r="A17" s="14"/>
      <c r="B17" s="17"/>
      <c r="C17" s="18"/>
      <c r="D17" s="18"/>
      <c r="E17" s="18"/>
      <c r="F17" s="18"/>
      <c r="G17" s="56" t="s">
        <v>50</v>
      </c>
      <c r="H17" s="57"/>
      <c r="I17" s="58"/>
      <c r="J17" s="5"/>
      <c r="K17" s="5"/>
      <c r="L17" s="5"/>
      <c r="M17" s="5"/>
      <c r="N17" s="5"/>
      <c r="O17" s="5"/>
      <c r="P17" s="5"/>
      <c r="Q17" s="5"/>
      <c r="R17" s="5"/>
      <c r="S17" s="5"/>
      <c r="T17" s="5"/>
      <c r="U17" s="5"/>
      <c r="V17" s="5"/>
      <c r="W17" s="5"/>
      <c r="X17" s="5"/>
      <c r="Y17" s="5"/>
      <c r="Z17" s="5"/>
      <c r="AA17" s="5"/>
      <c r="AB17" s="5"/>
      <c r="AC17" s="5"/>
      <c r="AD17" s="5"/>
      <c r="AE17" s="5"/>
      <c r="AF17" s="5"/>
      <c r="AG17" s="5" t="s">
        <v>8</v>
      </c>
      <c r="AH17" s="5" t="s">
        <v>8</v>
      </c>
      <c r="AI17" s="5" t="s">
        <v>8</v>
      </c>
      <c r="AJ17" s="5" t="s">
        <v>8</v>
      </c>
      <c r="AK17" s="5" t="s">
        <v>8</v>
      </c>
      <c r="AL17" s="5" t="s">
        <v>26</v>
      </c>
      <c r="AM17" s="5" t="s">
        <v>26</v>
      </c>
      <c r="AN17" s="5" t="s">
        <v>8</v>
      </c>
      <c r="AO17" s="68" t="s">
        <v>60</v>
      </c>
      <c r="AP17" s="69"/>
      <c r="AQ17" s="69"/>
      <c r="AR17" s="69"/>
      <c r="AS17" s="70">
        <f>COUNTIFS(J17:AN17,"閉",J16:AN16,"着")+COUNTIFS(J17:AN17,"閉",J16:AN16,"期")+COUNTIFS(J17:AN17,"閉",J16:AN16,"完")</f>
        <v>2</v>
      </c>
      <c r="AT17" s="71"/>
      <c r="AU17" s="14"/>
      <c r="AY17" t="s">
        <v>2</v>
      </c>
      <c r="AZ17" s="6" t="s">
        <v>18</v>
      </c>
      <c r="BA17" s="7" t="s">
        <v>19</v>
      </c>
      <c r="BB17" s="1"/>
      <c r="BC17" s="32"/>
      <c r="BD17" s="32"/>
      <c r="BE17" s="2"/>
      <c r="BF17" s="2"/>
      <c r="BG17" s="6" t="s">
        <v>37</v>
      </c>
      <c r="BH17" s="9">
        <v>0.214</v>
      </c>
      <c r="BI17" s="10" t="s">
        <v>41</v>
      </c>
      <c r="BJ17" s="2"/>
      <c r="BK17" s="2"/>
    </row>
    <row r="18" spans="1:63" ht="18.75" x14ac:dyDescent="0.15">
      <c r="A18" s="14"/>
      <c r="B18" s="19"/>
      <c r="C18" s="20"/>
      <c r="D18" s="20"/>
      <c r="E18" s="20"/>
      <c r="F18" s="20"/>
      <c r="G18" s="56" t="s">
        <v>5</v>
      </c>
      <c r="H18" s="57"/>
      <c r="I18" s="58"/>
      <c r="J18" s="5">
        <v>1</v>
      </c>
      <c r="K18" s="5">
        <v>2</v>
      </c>
      <c r="L18" s="5">
        <v>3</v>
      </c>
      <c r="M18" s="5">
        <v>4</v>
      </c>
      <c r="N18" s="5">
        <v>5</v>
      </c>
      <c r="O18" s="5">
        <v>6</v>
      </c>
      <c r="P18" s="5">
        <v>7</v>
      </c>
      <c r="Q18" s="5">
        <v>8</v>
      </c>
      <c r="R18" s="5">
        <v>9</v>
      </c>
      <c r="S18" s="5">
        <v>10</v>
      </c>
      <c r="T18" s="5">
        <v>11</v>
      </c>
      <c r="U18" s="5">
        <v>12</v>
      </c>
      <c r="V18" s="5">
        <v>13</v>
      </c>
      <c r="W18" s="5">
        <v>14</v>
      </c>
      <c r="X18" s="5">
        <v>15</v>
      </c>
      <c r="Y18" s="5">
        <v>16</v>
      </c>
      <c r="Z18" s="5">
        <v>17</v>
      </c>
      <c r="AA18" s="5">
        <v>18</v>
      </c>
      <c r="AB18" s="5">
        <v>19</v>
      </c>
      <c r="AC18" s="5">
        <v>20</v>
      </c>
      <c r="AD18" s="5">
        <v>21</v>
      </c>
      <c r="AE18" s="5">
        <v>22</v>
      </c>
      <c r="AF18" s="5">
        <v>23</v>
      </c>
      <c r="AG18" s="5">
        <v>24</v>
      </c>
      <c r="AH18" s="5">
        <v>25</v>
      </c>
      <c r="AI18" s="5">
        <v>26</v>
      </c>
      <c r="AJ18" s="5">
        <v>27</v>
      </c>
      <c r="AK18" s="5">
        <v>28</v>
      </c>
      <c r="AL18" s="5">
        <f>IF(E19&gt;2,29,IF(E19=1,29,IF(AND(E19=2,AW14=2024),29,IF(AND(E19=2,AW14=2028),29,IF(AND(E19=2,AW14=2032),29,"")))))</f>
        <v>29</v>
      </c>
      <c r="AM18" s="5">
        <f>IF(E19=2,"",30)</f>
        <v>30</v>
      </c>
      <c r="AN18" s="5">
        <f>IF(E19=1,31,IF(E19=3,31,IF(E19=5,31,IF(E19=7,31,IF(E19=8,31,IF(E19=10,31,IF(E19=12,31,"")))))))</f>
        <v>31</v>
      </c>
      <c r="AO18" s="72" t="s">
        <v>61</v>
      </c>
      <c r="AP18" s="73"/>
      <c r="AQ18" s="73"/>
      <c r="AR18" s="73"/>
      <c r="AS18" s="73"/>
      <c r="AT18" s="74"/>
      <c r="AU18" s="14"/>
      <c r="AY18" t="s">
        <v>3</v>
      </c>
      <c r="AZ18" s="6" t="s">
        <v>46</v>
      </c>
      <c r="BA18" s="7" t="s">
        <v>29</v>
      </c>
      <c r="BB18" s="1"/>
      <c r="BC18" s="32"/>
      <c r="BD18" s="32"/>
      <c r="BE18" s="2"/>
      <c r="BF18" s="2"/>
      <c r="BG18" s="2"/>
      <c r="BH18" s="2"/>
      <c r="BI18" s="2"/>
      <c r="BJ18" s="2"/>
      <c r="BK18" s="2"/>
    </row>
    <row r="19" spans="1:63" ht="18.75" x14ac:dyDescent="0.15">
      <c r="A19" s="14"/>
      <c r="B19" s="53" t="s">
        <v>14</v>
      </c>
      <c r="C19" s="54">
        <f>IF(E15=12,C15+1,C15)</f>
        <v>5</v>
      </c>
      <c r="D19" s="54" t="s">
        <v>7</v>
      </c>
      <c r="E19" s="54">
        <f>IF(E15=12,1,E15+1)</f>
        <v>8</v>
      </c>
      <c r="F19" s="55" t="s">
        <v>13</v>
      </c>
      <c r="G19" s="56" t="s">
        <v>1</v>
      </c>
      <c r="H19" s="57"/>
      <c r="I19" s="58"/>
      <c r="J19" s="5" t="str">
        <f t="shared" ref="J19:AK19" si="1">CHOOSE(WEEKDAY($AY$2&amp;"/"&amp;$E$19&amp;"/"&amp;J18),"日","月","火","水","木","金","土")</f>
        <v>火</v>
      </c>
      <c r="K19" s="5" t="str">
        <f t="shared" si="1"/>
        <v>水</v>
      </c>
      <c r="L19" s="5" t="str">
        <f t="shared" si="1"/>
        <v>木</v>
      </c>
      <c r="M19" s="5" t="str">
        <f t="shared" si="1"/>
        <v>金</v>
      </c>
      <c r="N19" s="5" t="str">
        <f t="shared" si="1"/>
        <v>土</v>
      </c>
      <c r="O19" s="5" t="str">
        <f t="shared" si="1"/>
        <v>日</v>
      </c>
      <c r="P19" s="5" t="str">
        <f t="shared" si="1"/>
        <v>月</v>
      </c>
      <c r="Q19" s="5" t="str">
        <f t="shared" si="1"/>
        <v>火</v>
      </c>
      <c r="R19" s="5" t="str">
        <f t="shared" si="1"/>
        <v>水</v>
      </c>
      <c r="S19" s="5" t="str">
        <f t="shared" si="1"/>
        <v>木</v>
      </c>
      <c r="T19" s="5" t="str">
        <f t="shared" si="1"/>
        <v>金</v>
      </c>
      <c r="U19" s="5" t="str">
        <f t="shared" si="1"/>
        <v>土</v>
      </c>
      <c r="V19" s="5" t="str">
        <f t="shared" si="1"/>
        <v>日</v>
      </c>
      <c r="W19" s="5" t="str">
        <f t="shared" si="1"/>
        <v>月</v>
      </c>
      <c r="X19" s="5" t="str">
        <f t="shared" si="1"/>
        <v>火</v>
      </c>
      <c r="Y19" s="5" t="str">
        <f t="shared" si="1"/>
        <v>水</v>
      </c>
      <c r="Z19" s="5" t="str">
        <f t="shared" si="1"/>
        <v>木</v>
      </c>
      <c r="AA19" s="5" t="str">
        <f t="shared" si="1"/>
        <v>金</v>
      </c>
      <c r="AB19" s="5" t="str">
        <f t="shared" si="1"/>
        <v>土</v>
      </c>
      <c r="AC19" s="5" t="str">
        <f t="shared" si="1"/>
        <v>日</v>
      </c>
      <c r="AD19" s="5" t="str">
        <f t="shared" si="1"/>
        <v>月</v>
      </c>
      <c r="AE19" s="5" t="str">
        <f t="shared" si="1"/>
        <v>火</v>
      </c>
      <c r="AF19" s="5" t="str">
        <f t="shared" si="1"/>
        <v>水</v>
      </c>
      <c r="AG19" s="5" t="str">
        <f t="shared" si="1"/>
        <v>木</v>
      </c>
      <c r="AH19" s="5" t="str">
        <f t="shared" si="1"/>
        <v>金</v>
      </c>
      <c r="AI19" s="5" t="str">
        <f t="shared" si="1"/>
        <v>土</v>
      </c>
      <c r="AJ19" s="5" t="str">
        <f t="shared" si="1"/>
        <v>日</v>
      </c>
      <c r="AK19" s="5" t="str">
        <f t="shared" si="1"/>
        <v>月</v>
      </c>
      <c r="AL19" s="5" t="str">
        <f>IF(AL18="","",CHOOSE(WEEKDAY($AY$2&amp;"/"&amp;$E$19&amp;"/"&amp;AL18),"日","月","火","水","木","金","土"))</f>
        <v>火</v>
      </c>
      <c r="AM19" s="5" t="str">
        <f>IF(AM18="","",CHOOSE(WEEKDAY($AY$2&amp;"/"&amp;$E$19&amp;"/"&amp;AM18),"日","月","火","水","木","金","土"))</f>
        <v>水</v>
      </c>
      <c r="AN19" s="5" t="str">
        <f>IF(AN18="","",CHOOSE(WEEKDAY($AY$2&amp;"/"&amp;$E$19&amp;"/"&amp;AN18),"日","月","火","水","木","金","土"))</f>
        <v>木</v>
      </c>
      <c r="AO19" s="24">
        <f>+AS21</f>
        <v>7</v>
      </c>
      <c r="AP19" s="25" t="s">
        <v>30</v>
      </c>
      <c r="AQ19" s="29">
        <f>+AS20</f>
        <v>28</v>
      </c>
      <c r="AR19" s="25" t="s">
        <v>31</v>
      </c>
      <c r="AS19" s="59">
        <f>IF(AS20=0,"",ROUND((AS21/AS20),3))</f>
        <v>0.25</v>
      </c>
      <c r="AT19" s="60"/>
      <c r="AU19" s="14"/>
      <c r="AY19" t="s">
        <v>11</v>
      </c>
      <c r="AZ19" s="6" t="s">
        <v>51</v>
      </c>
      <c r="BA19" s="11" t="s">
        <v>52</v>
      </c>
    </row>
    <row r="20" spans="1:63" ht="18.75" x14ac:dyDescent="0.15">
      <c r="A20" s="14"/>
      <c r="B20" s="53"/>
      <c r="C20" s="54"/>
      <c r="D20" s="54"/>
      <c r="E20" s="54"/>
      <c r="F20" s="55"/>
      <c r="G20" s="61" t="s">
        <v>4</v>
      </c>
      <c r="H20" s="62"/>
      <c r="I20" s="63"/>
      <c r="J20" s="5" t="s">
        <v>29</v>
      </c>
      <c r="K20" s="5" t="s">
        <v>29</v>
      </c>
      <c r="L20" s="5" t="s">
        <v>29</v>
      </c>
      <c r="M20" s="5" t="s">
        <v>29</v>
      </c>
      <c r="N20" s="5" t="s">
        <v>29</v>
      </c>
      <c r="O20" s="5" t="s">
        <v>29</v>
      </c>
      <c r="P20" s="5" t="s">
        <v>29</v>
      </c>
      <c r="Q20" s="5" t="s">
        <v>29</v>
      </c>
      <c r="R20" s="5" t="s">
        <v>29</v>
      </c>
      <c r="S20" s="5" t="s">
        <v>29</v>
      </c>
      <c r="T20" s="5" t="s">
        <v>29</v>
      </c>
      <c r="U20" s="5" t="s">
        <v>29</v>
      </c>
      <c r="V20" s="5" t="s">
        <v>29</v>
      </c>
      <c r="W20" s="5" t="s">
        <v>52</v>
      </c>
      <c r="X20" s="5" t="s">
        <v>52</v>
      </c>
      <c r="Y20" s="5" t="s">
        <v>52</v>
      </c>
      <c r="Z20" s="5" t="s">
        <v>29</v>
      </c>
      <c r="AA20" s="5" t="s">
        <v>29</v>
      </c>
      <c r="AB20" s="5" t="s">
        <v>29</v>
      </c>
      <c r="AC20" s="5" t="s">
        <v>29</v>
      </c>
      <c r="AD20" s="5" t="s">
        <v>29</v>
      </c>
      <c r="AE20" s="5" t="s">
        <v>29</v>
      </c>
      <c r="AF20" s="5" t="s">
        <v>29</v>
      </c>
      <c r="AG20" s="5" t="s">
        <v>29</v>
      </c>
      <c r="AH20" s="5" t="s">
        <v>29</v>
      </c>
      <c r="AI20" s="5" t="s">
        <v>29</v>
      </c>
      <c r="AJ20" s="5" t="s">
        <v>29</v>
      </c>
      <c r="AK20" s="5" t="s">
        <v>29</v>
      </c>
      <c r="AL20" s="5" t="s">
        <v>29</v>
      </c>
      <c r="AM20" s="5" t="s">
        <v>29</v>
      </c>
      <c r="AN20" s="5" t="s">
        <v>29</v>
      </c>
      <c r="AO20" s="64" t="s">
        <v>9</v>
      </c>
      <c r="AP20" s="65"/>
      <c r="AQ20" s="65"/>
      <c r="AR20" s="65"/>
      <c r="AS20" s="66">
        <f>COUNTIF(J20:AN20,$BA$17)+COUNTIF(J20:AN20,$BA$18)+COUNTIF(J20:AN20,$BA$20)</f>
        <v>28</v>
      </c>
      <c r="AT20" s="67"/>
      <c r="AU20" s="14"/>
      <c r="AY20" t="s">
        <v>0</v>
      </c>
      <c r="AZ20" s="6" t="s">
        <v>20</v>
      </c>
      <c r="BA20" s="7" t="s">
        <v>21</v>
      </c>
    </row>
    <row r="21" spans="1:63" ht="18.75" x14ac:dyDescent="0.15">
      <c r="A21" s="14"/>
      <c r="B21" s="17"/>
      <c r="C21" s="18"/>
      <c r="D21" s="18"/>
      <c r="E21" s="18"/>
      <c r="F21" s="18"/>
      <c r="G21" s="56" t="s">
        <v>50</v>
      </c>
      <c r="H21" s="57"/>
      <c r="I21" s="58"/>
      <c r="J21" s="5" t="s">
        <v>8</v>
      </c>
      <c r="K21" s="5" t="s">
        <v>8</v>
      </c>
      <c r="L21" s="5" t="s">
        <v>8</v>
      </c>
      <c r="M21" s="5" t="s">
        <v>8</v>
      </c>
      <c r="N21" s="5" t="s">
        <v>8</v>
      </c>
      <c r="O21" s="5" t="s">
        <v>26</v>
      </c>
      <c r="P21" s="5" t="s">
        <v>8</v>
      </c>
      <c r="Q21" s="5" t="s">
        <v>8</v>
      </c>
      <c r="R21" s="5" t="s">
        <v>8</v>
      </c>
      <c r="S21" s="5" t="s">
        <v>8</v>
      </c>
      <c r="T21" s="5" t="s">
        <v>26</v>
      </c>
      <c r="U21" s="5" t="s">
        <v>26</v>
      </c>
      <c r="V21" s="5" t="s">
        <v>26</v>
      </c>
      <c r="W21" s="5" t="s">
        <v>26</v>
      </c>
      <c r="X21" s="5" t="s">
        <v>26</v>
      </c>
      <c r="Y21" s="5" t="s">
        <v>26</v>
      </c>
      <c r="Z21" s="5" t="s">
        <v>8</v>
      </c>
      <c r="AA21" s="5" t="s">
        <v>8</v>
      </c>
      <c r="AB21" s="5" t="s">
        <v>8</v>
      </c>
      <c r="AC21" s="5" t="s">
        <v>26</v>
      </c>
      <c r="AD21" s="5" t="s">
        <v>8</v>
      </c>
      <c r="AE21" s="5" t="s">
        <v>8</v>
      </c>
      <c r="AF21" s="5" t="s">
        <v>8</v>
      </c>
      <c r="AG21" s="5" t="s">
        <v>8</v>
      </c>
      <c r="AH21" s="5" t="s">
        <v>8</v>
      </c>
      <c r="AI21" s="5" t="s">
        <v>26</v>
      </c>
      <c r="AJ21" s="5" t="s">
        <v>26</v>
      </c>
      <c r="AK21" s="5" t="s">
        <v>8</v>
      </c>
      <c r="AL21" s="5" t="s">
        <v>8</v>
      </c>
      <c r="AM21" s="5" t="s">
        <v>8</v>
      </c>
      <c r="AN21" s="5" t="s">
        <v>8</v>
      </c>
      <c r="AO21" s="68" t="s">
        <v>60</v>
      </c>
      <c r="AP21" s="69"/>
      <c r="AQ21" s="69"/>
      <c r="AR21" s="69"/>
      <c r="AS21" s="70">
        <f>COUNTIFS(J21:AN21,"閉",J20:AN20,"着")+COUNTIFS(J21:AN21,"閉",J20:AN20,"期")+COUNTIFS(J21:AN21,"閉",J20:AN20,"完")</f>
        <v>7</v>
      </c>
      <c r="AT21" s="71"/>
      <c r="AU21" s="14"/>
    </row>
    <row r="22" spans="1:63" ht="18.75" x14ac:dyDescent="0.15">
      <c r="A22" s="14"/>
      <c r="B22" s="19"/>
      <c r="C22" s="20"/>
      <c r="D22" s="20"/>
      <c r="E22" s="20"/>
      <c r="F22" s="20"/>
      <c r="G22" s="56" t="s">
        <v>5</v>
      </c>
      <c r="H22" s="57"/>
      <c r="I22" s="58"/>
      <c r="J22" s="5">
        <v>1</v>
      </c>
      <c r="K22" s="5">
        <v>2</v>
      </c>
      <c r="L22" s="5">
        <v>3</v>
      </c>
      <c r="M22" s="5">
        <v>4</v>
      </c>
      <c r="N22" s="5">
        <v>5</v>
      </c>
      <c r="O22" s="5">
        <v>6</v>
      </c>
      <c r="P22" s="5">
        <v>7</v>
      </c>
      <c r="Q22" s="5">
        <v>8</v>
      </c>
      <c r="R22" s="5">
        <v>9</v>
      </c>
      <c r="S22" s="5">
        <v>10</v>
      </c>
      <c r="T22" s="5">
        <v>11</v>
      </c>
      <c r="U22" s="5">
        <v>12</v>
      </c>
      <c r="V22" s="5">
        <v>13</v>
      </c>
      <c r="W22" s="5">
        <v>14</v>
      </c>
      <c r="X22" s="5">
        <v>15</v>
      </c>
      <c r="Y22" s="5">
        <v>16</v>
      </c>
      <c r="Z22" s="5">
        <v>17</v>
      </c>
      <c r="AA22" s="5">
        <v>18</v>
      </c>
      <c r="AB22" s="5">
        <v>19</v>
      </c>
      <c r="AC22" s="5">
        <v>20</v>
      </c>
      <c r="AD22" s="5">
        <v>21</v>
      </c>
      <c r="AE22" s="5">
        <v>22</v>
      </c>
      <c r="AF22" s="5">
        <v>23</v>
      </c>
      <c r="AG22" s="5">
        <v>24</v>
      </c>
      <c r="AH22" s="5">
        <v>25</v>
      </c>
      <c r="AI22" s="5">
        <v>26</v>
      </c>
      <c r="AJ22" s="5">
        <v>27</v>
      </c>
      <c r="AK22" s="5">
        <v>28</v>
      </c>
      <c r="AL22" s="5">
        <f>IF(E23&gt;2,29,IF(E23=1,29,IF(AND(E23=2,AW18=2024),29,IF(AND(E23=2,AW18=2028),29,IF(AND(E23=2,AW18=2032),29,"")))))</f>
        <v>29</v>
      </c>
      <c r="AM22" s="5">
        <f>IF(E23=2,"",30)</f>
        <v>30</v>
      </c>
      <c r="AN22" s="5" t="str">
        <f>IF(E23=1,31,IF(E23=3,31,IF(E23=5,31,IF(E23=7,31,IF(E23=8,31,IF(E23=10,31,IF(E23=12,31,"")))))))</f>
        <v/>
      </c>
      <c r="AO22" s="72" t="s">
        <v>61</v>
      </c>
      <c r="AP22" s="73"/>
      <c r="AQ22" s="73"/>
      <c r="AR22" s="73"/>
      <c r="AS22" s="73"/>
      <c r="AT22" s="74"/>
      <c r="AU22" s="14"/>
    </row>
    <row r="23" spans="1:63" ht="18.75" x14ac:dyDescent="0.15">
      <c r="A23" s="14"/>
      <c r="B23" s="53" t="s">
        <v>14</v>
      </c>
      <c r="C23" s="54">
        <f>IF(E19=12,C19+1,C19)</f>
        <v>5</v>
      </c>
      <c r="D23" s="54" t="s">
        <v>7</v>
      </c>
      <c r="E23" s="54">
        <f>IF(E19=12,1,E19+1)</f>
        <v>9</v>
      </c>
      <c r="F23" s="55" t="s">
        <v>13</v>
      </c>
      <c r="G23" s="56" t="s">
        <v>1</v>
      </c>
      <c r="H23" s="57"/>
      <c r="I23" s="58"/>
      <c r="J23" s="5" t="str">
        <f t="shared" ref="J23:AK23" si="2">CHOOSE(WEEKDAY($AY$2&amp;"/"&amp;$E$23&amp;"/"&amp;J22),"日","月","火","水","木","金","土")</f>
        <v>金</v>
      </c>
      <c r="K23" s="5" t="str">
        <f t="shared" si="2"/>
        <v>土</v>
      </c>
      <c r="L23" s="5" t="str">
        <f t="shared" si="2"/>
        <v>日</v>
      </c>
      <c r="M23" s="5" t="str">
        <f t="shared" si="2"/>
        <v>月</v>
      </c>
      <c r="N23" s="5" t="str">
        <f t="shared" si="2"/>
        <v>火</v>
      </c>
      <c r="O23" s="5" t="str">
        <f t="shared" si="2"/>
        <v>水</v>
      </c>
      <c r="P23" s="5" t="str">
        <f t="shared" si="2"/>
        <v>木</v>
      </c>
      <c r="Q23" s="5" t="str">
        <f t="shared" si="2"/>
        <v>金</v>
      </c>
      <c r="R23" s="5" t="str">
        <f t="shared" si="2"/>
        <v>土</v>
      </c>
      <c r="S23" s="5" t="str">
        <f t="shared" si="2"/>
        <v>日</v>
      </c>
      <c r="T23" s="5" t="str">
        <f t="shared" si="2"/>
        <v>月</v>
      </c>
      <c r="U23" s="5" t="str">
        <f t="shared" si="2"/>
        <v>火</v>
      </c>
      <c r="V23" s="5" t="str">
        <f t="shared" si="2"/>
        <v>水</v>
      </c>
      <c r="W23" s="5" t="str">
        <f t="shared" si="2"/>
        <v>木</v>
      </c>
      <c r="X23" s="5" t="str">
        <f t="shared" si="2"/>
        <v>金</v>
      </c>
      <c r="Y23" s="5" t="str">
        <f t="shared" si="2"/>
        <v>土</v>
      </c>
      <c r="Z23" s="5" t="str">
        <f t="shared" si="2"/>
        <v>日</v>
      </c>
      <c r="AA23" s="5" t="str">
        <f t="shared" si="2"/>
        <v>月</v>
      </c>
      <c r="AB23" s="5" t="str">
        <f t="shared" si="2"/>
        <v>火</v>
      </c>
      <c r="AC23" s="5" t="str">
        <f t="shared" si="2"/>
        <v>水</v>
      </c>
      <c r="AD23" s="5" t="str">
        <f t="shared" si="2"/>
        <v>木</v>
      </c>
      <c r="AE23" s="5" t="str">
        <f t="shared" si="2"/>
        <v>金</v>
      </c>
      <c r="AF23" s="5" t="str">
        <f t="shared" si="2"/>
        <v>土</v>
      </c>
      <c r="AG23" s="5" t="str">
        <f t="shared" si="2"/>
        <v>日</v>
      </c>
      <c r="AH23" s="5" t="str">
        <f t="shared" si="2"/>
        <v>月</v>
      </c>
      <c r="AI23" s="5" t="str">
        <f t="shared" si="2"/>
        <v>火</v>
      </c>
      <c r="AJ23" s="5" t="str">
        <f t="shared" si="2"/>
        <v>水</v>
      </c>
      <c r="AK23" s="5" t="str">
        <f t="shared" si="2"/>
        <v>木</v>
      </c>
      <c r="AL23" s="5" t="str">
        <f>IF(AL22="","",CHOOSE(WEEKDAY($AY$2&amp;"/"&amp;$E$23&amp;"/"&amp;AL22),"日","月","火","水","木","金","土"))</f>
        <v>金</v>
      </c>
      <c r="AM23" s="5" t="str">
        <f>IF(AM22="","",CHOOSE(WEEKDAY($AY$2&amp;"/"&amp;$E$23&amp;"/"&amp;AM22),"日","月","火","水","木","金","土"))</f>
        <v>土</v>
      </c>
      <c r="AN23" s="5" t="str">
        <f>IF(AN22="","",CHOOSE(WEEKDAY($AY$2&amp;"/"&amp;$E$23&amp;"/"&amp;AN22),"日","月","火","水","木","金","土"))</f>
        <v/>
      </c>
      <c r="AO23" s="24">
        <f>+AS25</f>
        <v>9</v>
      </c>
      <c r="AP23" s="25" t="s">
        <v>30</v>
      </c>
      <c r="AQ23" s="29">
        <f>+AS24</f>
        <v>29</v>
      </c>
      <c r="AR23" s="25" t="s">
        <v>31</v>
      </c>
      <c r="AS23" s="59">
        <f>IF(AS24=0,"",ROUND((AS25/AS24),3))</f>
        <v>0.31</v>
      </c>
      <c r="AT23" s="60"/>
      <c r="AU23" s="14"/>
    </row>
    <row r="24" spans="1:63" ht="18.75" x14ac:dyDescent="0.15">
      <c r="A24" s="14"/>
      <c r="B24" s="53"/>
      <c r="C24" s="54"/>
      <c r="D24" s="54"/>
      <c r="E24" s="54"/>
      <c r="F24" s="55"/>
      <c r="G24" s="56" t="s">
        <v>4</v>
      </c>
      <c r="H24" s="57"/>
      <c r="I24" s="58"/>
      <c r="J24" s="5" t="s">
        <v>29</v>
      </c>
      <c r="K24" s="5" t="s">
        <v>29</v>
      </c>
      <c r="L24" s="5" t="s">
        <v>29</v>
      </c>
      <c r="M24" s="5" t="s">
        <v>29</v>
      </c>
      <c r="N24" s="5" t="s">
        <v>29</v>
      </c>
      <c r="O24" s="5" t="s">
        <v>29</v>
      </c>
      <c r="P24" s="5" t="s">
        <v>29</v>
      </c>
      <c r="Q24" s="5" t="s">
        <v>29</v>
      </c>
      <c r="R24" s="5" t="s">
        <v>29</v>
      </c>
      <c r="S24" s="5" t="s">
        <v>29</v>
      </c>
      <c r="T24" s="5" t="s">
        <v>29</v>
      </c>
      <c r="U24" s="5" t="s">
        <v>29</v>
      </c>
      <c r="V24" s="5" t="s">
        <v>29</v>
      </c>
      <c r="W24" s="5" t="s">
        <v>29</v>
      </c>
      <c r="X24" s="5" t="s">
        <v>29</v>
      </c>
      <c r="Y24" s="5" t="s">
        <v>29</v>
      </c>
      <c r="Z24" s="5" t="s">
        <v>29</v>
      </c>
      <c r="AA24" s="5" t="s">
        <v>29</v>
      </c>
      <c r="AB24" s="5" t="s">
        <v>29</v>
      </c>
      <c r="AC24" s="5" t="s">
        <v>29</v>
      </c>
      <c r="AD24" s="5" t="s">
        <v>29</v>
      </c>
      <c r="AE24" s="5" t="s">
        <v>29</v>
      </c>
      <c r="AF24" s="5" t="s">
        <v>29</v>
      </c>
      <c r="AG24" s="5" t="s">
        <v>52</v>
      </c>
      <c r="AH24" s="5" t="s">
        <v>29</v>
      </c>
      <c r="AI24" s="5" t="s">
        <v>29</v>
      </c>
      <c r="AJ24" s="5" t="s">
        <v>29</v>
      </c>
      <c r="AK24" s="5" t="s">
        <v>29</v>
      </c>
      <c r="AL24" s="5" t="s">
        <v>29</v>
      </c>
      <c r="AM24" s="5" t="s">
        <v>29</v>
      </c>
      <c r="AN24" s="5"/>
      <c r="AO24" s="64" t="s">
        <v>9</v>
      </c>
      <c r="AP24" s="65"/>
      <c r="AQ24" s="65"/>
      <c r="AR24" s="65"/>
      <c r="AS24" s="66">
        <f>COUNTIF(J24:AN24,$BA$17)+COUNTIF(J24:AN24,$BA$18)+COUNTIF(J24:AN24,$BA$20)</f>
        <v>29</v>
      </c>
      <c r="AT24" s="67"/>
      <c r="AU24" s="14"/>
      <c r="AY24" s="33"/>
      <c r="AZ24" s="34"/>
      <c r="BA24" s="34"/>
      <c r="BB24" s="34"/>
      <c r="BC24" s="33"/>
    </row>
    <row r="25" spans="1:63" ht="18.75" x14ac:dyDescent="0.15">
      <c r="A25" s="14"/>
      <c r="B25" s="17"/>
      <c r="C25" s="18"/>
      <c r="D25" s="18"/>
      <c r="E25" s="18"/>
      <c r="F25" s="18"/>
      <c r="G25" s="56" t="s">
        <v>50</v>
      </c>
      <c r="H25" s="57"/>
      <c r="I25" s="58"/>
      <c r="J25" s="5" t="s">
        <v>8</v>
      </c>
      <c r="K25" s="5" t="s">
        <v>26</v>
      </c>
      <c r="L25" s="5" t="s">
        <v>26</v>
      </c>
      <c r="M25" s="5" t="s">
        <v>8</v>
      </c>
      <c r="N25" s="5" t="s">
        <v>8</v>
      </c>
      <c r="O25" s="5" t="s">
        <v>8</v>
      </c>
      <c r="P25" s="5" t="s">
        <v>8</v>
      </c>
      <c r="Q25" s="5" t="s">
        <v>8</v>
      </c>
      <c r="R25" s="5" t="s">
        <v>26</v>
      </c>
      <c r="S25" s="5" t="s">
        <v>26</v>
      </c>
      <c r="T25" s="5" t="s">
        <v>8</v>
      </c>
      <c r="U25" s="5" t="s">
        <v>8</v>
      </c>
      <c r="V25" s="5" t="s">
        <v>8</v>
      </c>
      <c r="W25" s="5" t="s">
        <v>8</v>
      </c>
      <c r="X25" s="5" t="s">
        <v>8</v>
      </c>
      <c r="Y25" s="5" t="s">
        <v>8</v>
      </c>
      <c r="Z25" s="5" t="s">
        <v>26</v>
      </c>
      <c r="AA25" s="5" t="s">
        <v>26</v>
      </c>
      <c r="AB25" s="5" t="s">
        <v>8</v>
      </c>
      <c r="AC25" s="5" t="s">
        <v>8</v>
      </c>
      <c r="AD25" s="5" t="s">
        <v>8</v>
      </c>
      <c r="AE25" s="5" t="s">
        <v>8</v>
      </c>
      <c r="AF25" s="5" t="s">
        <v>26</v>
      </c>
      <c r="AG25" s="5" t="s">
        <v>8</v>
      </c>
      <c r="AH25" s="5" t="s">
        <v>8</v>
      </c>
      <c r="AI25" s="5" t="s">
        <v>8</v>
      </c>
      <c r="AJ25" s="5" t="s">
        <v>26</v>
      </c>
      <c r="AK25" s="5" t="s">
        <v>8</v>
      </c>
      <c r="AL25" s="5" t="s">
        <v>8</v>
      </c>
      <c r="AM25" s="5" t="s">
        <v>26</v>
      </c>
      <c r="AN25" s="5"/>
      <c r="AO25" s="68" t="s">
        <v>60</v>
      </c>
      <c r="AP25" s="69"/>
      <c r="AQ25" s="69"/>
      <c r="AR25" s="69"/>
      <c r="AS25" s="70">
        <f>COUNTIFS(J25:AN25,"閉",J24:AN24,"着")+COUNTIFS(J25:AN25,"閉",J24:AN24,"期")+COUNTIFS(J25:AN25,"閉",J24:AN24,"完")</f>
        <v>9</v>
      </c>
      <c r="AT25" s="71"/>
      <c r="AU25" s="14"/>
      <c r="AY25" s="33"/>
      <c r="AZ25" s="32"/>
      <c r="BA25" s="32"/>
      <c r="BB25" s="34"/>
      <c r="BC25" s="33"/>
    </row>
    <row r="26" spans="1:63" ht="18.75" x14ac:dyDescent="0.15">
      <c r="A26" s="14"/>
      <c r="B26" s="19"/>
      <c r="C26" s="20"/>
      <c r="D26" s="20"/>
      <c r="E26" s="20"/>
      <c r="F26" s="20"/>
      <c r="G26" s="56" t="s">
        <v>5</v>
      </c>
      <c r="H26" s="57"/>
      <c r="I26" s="58"/>
      <c r="J26" s="5">
        <v>1</v>
      </c>
      <c r="K26" s="5">
        <v>2</v>
      </c>
      <c r="L26" s="5">
        <v>3</v>
      </c>
      <c r="M26" s="5">
        <v>4</v>
      </c>
      <c r="N26" s="5">
        <v>5</v>
      </c>
      <c r="O26" s="5">
        <v>6</v>
      </c>
      <c r="P26" s="5">
        <v>7</v>
      </c>
      <c r="Q26" s="5">
        <v>8</v>
      </c>
      <c r="R26" s="5">
        <v>9</v>
      </c>
      <c r="S26" s="5">
        <v>10</v>
      </c>
      <c r="T26" s="5">
        <v>11</v>
      </c>
      <c r="U26" s="5">
        <v>12</v>
      </c>
      <c r="V26" s="5">
        <v>13</v>
      </c>
      <c r="W26" s="5">
        <v>14</v>
      </c>
      <c r="X26" s="5">
        <v>15</v>
      </c>
      <c r="Y26" s="5">
        <v>16</v>
      </c>
      <c r="Z26" s="5">
        <v>17</v>
      </c>
      <c r="AA26" s="5">
        <v>18</v>
      </c>
      <c r="AB26" s="5">
        <v>19</v>
      </c>
      <c r="AC26" s="5">
        <v>20</v>
      </c>
      <c r="AD26" s="5">
        <v>21</v>
      </c>
      <c r="AE26" s="5">
        <v>22</v>
      </c>
      <c r="AF26" s="5">
        <v>23</v>
      </c>
      <c r="AG26" s="5">
        <v>24</v>
      </c>
      <c r="AH26" s="5">
        <v>25</v>
      </c>
      <c r="AI26" s="5">
        <v>26</v>
      </c>
      <c r="AJ26" s="5">
        <v>27</v>
      </c>
      <c r="AK26" s="5">
        <v>28</v>
      </c>
      <c r="AL26" s="5">
        <f>IF(E27&gt;2,29,IF(E27=1,29,IF(AND(E27=2,AW22=2024),29,IF(AND(E27=2,AW22=2028),29,IF(AND(E27=2,AW22=2032),29,"")))))</f>
        <v>29</v>
      </c>
      <c r="AM26" s="5">
        <f>IF(E27=2,"",30)</f>
        <v>30</v>
      </c>
      <c r="AN26" s="5">
        <f>IF(E27=1,31,IF(E27=3,31,IF(E27=5,31,IF(E27=7,31,IF(E27=8,31,IF(E27=10,31,IF(E27=12,31,"")))))))</f>
        <v>31</v>
      </c>
      <c r="AO26" s="72" t="s">
        <v>61</v>
      </c>
      <c r="AP26" s="73"/>
      <c r="AQ26" s="73"/>
      <c r="AR26" s="73"/>
      <c r="AS26" s="73"/>
      <c r="AT26" s="74"/>
      <c r="AU26" s="14"/>
      <c r="AY26" s="33"/>
      <c r="AZ26" s="32"/>
      <c r="BA26" s="32"/>
      <c r="BB26" s="34"/>
      <c r="BC26" s="33"/>
    </row>
    <row r="27" spans="1:63" ht="18.75" x14ac:dyDescent="0.15">
      <c r="A27" s="14"/>
      <c r="B27" s="53" t="s">
        <v>14</v>
      </c>
      <c r="C27" s="54">
        <f>IF(E23=12,C23+1,C23)</f>
        <v>5</v>
      </c>
      <c r="D27" s="54" t="s">
        <v>7</v>
      </c>
      <c r="E27" s="54">
        <f>IF(E23=12,1,E23+1)</f>
        <v>10</v>
      </c>
      <c r="F27" s="55" t="s">
        <v>13</v>
      </c>
      <c r="G27" s="56" t="s">
        <v>1</v>
      </c>
      <c r="H27" s="57"/>
      <c r="I27" s="58"/>
      <c r="J27" s="5" t="str">
        <f t="shared" ref="J27:AK27" si="3">CHOOSE(WEEKDAY($AY$2&amp;"/"&amp;$E$27&amp;"/"&amp;J26),"日","月","火","水","木","金","土")</f>
        <v>日</v>
      </c>
      <c r="K27" s="5" t="str">
        <f t="shared" si="3"/>
        <v>月</v>
      </c>
      <c r="L27" s="5" t="str">
        <f t="shared" si="3"/>
        <v>火</v>
      </c>
      <c r="M27" s="5" t="str">
        <f t="shared" si="3"/>
        <v>水</v>
      </c>
      <c r="N27" s="5" t="str">
        <f t="shared" si="3"/>
        <v>木</v>
      </c>
      <c r="O27" s="5" t="str">
        <f t="shared" si="3"/>
        <v>金</v>
      </c>
      <c r="P27" s="5" t="str">
        <f t="shared" si="3"/>
        <v>土</v>
      </c>
      <c r="Q27" s="5" t="str">
        <f t="shared" si="3"/>
        <v>日</v>
      </c>
      <c r="R27" s="5" t="str">
        <f t="shared" si="3"/>
        <v>月</v>
      </c>
      <c r="S27" s="5" t="str">
        <f t="shared" si="3"/>
        <v>火</v>
      </c>
      <c r="T27" s="5" t="str">
        <f t="shared" si="3"/>
        <v>水</v>
      </c>
      <c r="U27" s="5" t="str">
        <f t="shared" si="3"/>
        <v>木</v>
      </c>
      <c r="V27" s="5" t="str">
        <f t="shared" si="3"/>
        <v>金</v>
      </c>
      <c r="W27" s="5" t="str">
        <f t="shared" si="3"/>
        <v>土</v>
      </c>
      <c r="X27" s="5" t="str">
        <f t="shared" si="3"/>
        <v>日</v>
      </c>
      <c r="Y27" s="5" t="str">
        <f t="shared" si="3"/>
        <v>月</v>
      </c>
      <c r="Z27" s="5" t="str">
        <f t="shared" si="3"/>
        <v>火</v>
      </c>
      <c r="AA27" s="5" t="str">
        <f t="shared" si="3"/>
        <v>水</v>
      </c>
      <c r="AB27" s="5" t="str">
        <f t="shared" si="3"/>
        <v>木</v>
      </c>
      <c r="AC27" s="5" t="str">
        <f t="shared" si="3"/>
        <v>金</v>
      </c>
      <c r="AD27" s="5" t="str">
        <f t="shared" si="3"/>
        <v>土</v>
      </c>
      <c r="AE27" s="5" t="str">
        <f t="shared" si="3"/>
        <v>日</v>
      </c>
      <c r="AF27" s="5" t="str">
        <f t="shared" si="3"/>
        <v>月</v>
      </c>
      <c r="AG27" s="5" t="str">
        <f t="shared" si="3"/>
        <v>火</v>
      </c>
      <c r="AH27" s="5" t="str">
        <f t="shared" si="3"/>
        <v>水</v>
      </c>
      <c r="AI27" s="5" t="str">
        <f t="shared" si="3"/>
        <v>木</v>
      </c>
      <c r="AJ27" s="5" t="str">
        <f t="shared" si="3"/>
        <v>金</v>
      </c>
      <c r="AK27" s="5" t="str">
        <f t="shared" si="3"/>
        <v>土</v>
      </c>
      <c r="AL27" s="5" t="str">
        <f>IF(AL26="","",CHOOSE(WEEKDAY($AY$2&amp;"/"&amp;$E$27&amp;"/"&amp;AL26),"日","月","火","水","木","金","土"))</f>
        <v>日</v>
      </c>
      <c r="AM27" s="5" t="str">
        <f>IF(AM26="","",CHOOSE(WEEKDAY($AY$2&amp;"/"&amp;$E$27&amp;"/"&amp;AM26),"日","月","火","水","木","金","土"))</f>
        <v>月</v>
      </c>
      <c r="AN27" s="5" t="str">
        <f>IF(AN26="","",CHOOSE(WEEKDAY($AY$2&amp;"/"&amp;$E$27&amp;"/"&amp;AN26),"日","月","火","水","木","金","土"))</f>
        <v>火</v>
      </c>
      <c r="AO27" s="24">
        <f>+AS29</f>
        <v>2</v>
      </c>
      <c r="AP27" s="25" t="s">
        <v>30</v>
      </c>
      <c r="AQ27" s="29">
        <f>+AS28</f>
        <v>5</v>
      </c>
      <c r="AR27" s="25" t="s">
        <v>31</v>
      </c>
      <c r="AS27" s="59">
        <f>IF(AS28=0,"",ROUND((AS29/AS28),3))</f>
        <v>0.4</v>
      </c>
      <c r="AT27" s="60"/>
      <c r="AU27" s="14"/>
      <c r="AY27" s="33"/>
      <c r="AZ27" s="34"/>
      <c r="BA27" s="34"/>
      <c r="BB27" s="34"/>
      <c r="BC27" s="33"/>
    </row>
    <row r="28" spans="1:63" ht="18.75" x14ac:dyDescent="0.15">
      <c r="A28" s="14"/>
      <c r="B28" s="53"/>
      <c r="C28" s="54"/>
      <c r="D28" s="54"/>
      <c r="E28" s="54"/>
      <c r="F28" s="55"/>
      <c r="G28" s="56" t="s">
        <v>4</v>
      </c>
      <c r="H28" s="57"/>
      <c r="I28" s="58"/>
      <c r="J28" s="5" t="s">
        <v>29</v>
      </c>
      <c r="K28" s="5" t="s">
        <v>29</v>
      </c>
      <c r="L28" s="5" t="s">
        <v>29</v>
      </c>
      <c r="M28" s="5" t="s">
        <v>29</v>
      </c>
      <c r="N28" s="5" t="s">
        <v>21</v>
      </c>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64" t="s">
        <v>9</v>
      </c>
      <c r="AP28" s="65"/>
      <c r="AQ28" s="65"/>
      <c r="AR28" s="65"/>
      <c r="AS28" s="66">
        <f>COUNTIF(J28:AN28,$BA$17)+COUNTIF(J28:AN28,$BA$18)+COUNTIF(J28:AN28,$BA$20)</f>
        <v>5</v>
      </c>
      <c r="AT28" s="67"/>
      <c r="AU28" s="14"/>
      <c r="AY28" s="33"/>
      <c r="AZ28" s="33"/>
      <c r="BA28" s="33"/>
      <c r="BB28" s="33"/>
      <c r="BC28" s="33"/>
    </row>
    <row r="29" spans="1:63" ht="18.75" x14ac:dyDescent="0.15">
      <c r="A29" s="14"/>
      <c r="B29" s="17"/>
      <c r="C29" s="18"/>
      <c r="D29" s="18"/>
      <c r="E29" s="18"/>
      <c r="F29" s="18"/>
      <c r="G29" s="56" t="s">
        <v>50</v>
      </c>
      <c r="H29" s="57"/>
      <c r="I29" s="58"/>
      <c r="J29" s="5" t="s">
        <v>26</v>
      </c>
      <c r="K29" s="5" t="s">
        <v>8</v>
      </c>
      <c r="L29" s="5" t="s">
        <v>8</v>
      </c>
      <c r="M29" s="5" t="s">
        <v>8</v>
      </c>
      <c r="N29" s="5" t="s">
        <v>26</v>
      </c>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68" t="s">
        <v>60</v>
      </c>
      <c r="AP29" s="69"/>
      <c r="AQ29" s="69"/>
      <c r="AR29" s="69"/>
      <c r="AS29" s="70">
        <f>COUNTIFS(J29:AN29,"閉",J28:AN28,"着")+COUNTIFS(J29:AN29,"閉",J28:AN28,"期")+COUNTIFS(J29:AN29,"閉",J28:AN28,"完")</f>
        <v>2</v>
      </c>
      <c r="AT29" s="71"/>
      <c r="AU29" s="14"/>
    </row>
    <row r="30" spans="1:63" ht="18.75" x14ac:dyDescent="0.15">
      <c r="A30" s="14"/>
      <c r="B30" s="19"/>
      <c r="C30" s="20"/>
      <c r="D30" s="20"/>
      <c r="E30" s="20"/>
      <c r="F30" s="20"/>
      <c r="G30" s="56" t="s">
        <v>5</v>
      </c>
      <c r="H30" s="57"/>
      <c r="I30" s="58"/>
      <c r="J30" s="5">
        <v>1</v>
      </c>
      <c r="K30" s="5">
        <v>2</v>
      </c>
      <c r="L30" s="5">
        <v>3</v>
      </c>
      <c r="M30" s="5">
        <v>4</v>
      </c>
      <c r="N30" s="5">
        <v>5</v>
      </c>
      <c r="O30" s="5">
        <v>6</v>
      </c>
      <c r="P30" s="5">
        <v>7</v>
      </c>
      <c r="Q30" s="5">
        <v>8</v>
      </c>
      <c r="R30" s="5">
        <v>9</v>
      </c>
      <c r="S30" s="5">
        <v>10</v>
      </c>
      <c r="T30" s="5">
        <v>11</v>
      </c>
      <c r="U30" s="5">
        <v>12</v>
      </c>
      <c r="V30" s="5">
        <v>13</v>
      </c>
      <c r="W30" s="5">
        <v>14</v>
      </c>
      <c r="X30" s="5">
        <v>15</v>
      </c>
      <c r="Y30" s="5">
        <v>16</v>
      </c>
      <c r="Z30" s="5">
        <v>17</v>
      </c>
      <c r="AA30" s="5">
        <v>18</v>
      </c>
      <c r="AB30" s="5">
        <v>19</v>
      </c>
      <c r="AC30" s="5">
        <v>20</v>
      </c>
      <c r="AD30" s="5">
        <v>21</v>
      </c>
      <c r="AE30" s="5">
        <v>22</v>
      </c>
      <c r="AF30" s="5">
        <v>23</v>
      </c>
      <c r="AG30" s="5">
        <v>24</v>
      </c>
      <c r="AH30" s="5">
        <v>25</v>
      </c>
      <c r="AI30" s="5">
        <v>26</v>
      </c>
      <c r="AJ30" s="5">
        <v>27</v>
      </c>
      <c r="AK30" s="5">
        <v>28</v>
      </c>
      <c r="AL30" s="5">
        <f>IF(E31&gt;2,29,IF(E31=1,29,IF(AND(E31=2,AW26=2024),29,IF(AND(E31=2,AW26=2028),29,IF(AND(E31=2,AW26=2032),29,"")))))</f>
        <v>29</v>
      </c>
      <c r="AM30" s="5">
        <f>IF(E31=2,"",30)</f>
        <v>30</v>
      </c>
      <c r="AN30" s="5" t="str">
        <f>IF(E31=1,31,IF(E31=3,31,IF(E31=5,31,IF(E31=7,31,IF(E31=8,31,IF(E31=10,31,IF(E31=12,31,"")))))))</f>
        <v/>
      </c>
      <c r="AO30" s="72" t="s">
        <v>61</v>
      </c>
      <c r="AP30" s="73"/>
      <c r="AQ30" s="73"/>
      <c r="AR30" s="73"/>
      <c r="AS30" s="73"/>
      <c r="AT30" s="74"/>
      <c r="AU30" s="14"/>
    </row>
    <row r="31" spans="1:63" ht="18.75" x14ac:dyDescent="0.15">
      <c r="A31" s="14"/>
      <c r="B31" s="53" t="s">
        <v>14</v>
      </c>
      <c r="C31" s="54">
        <f>IF(E27=12,C27+1,C27)</f>
        <v>5</v>
      </c>
      <c r="D31" s="54" t="s">
        <v>7</v>
      </c>
      <c r="E31" s="54">
        <f>IF(E27=12,1,E27+1)</f>
        <v>11</v>
      </c>
      <c r="F31" s="55" t="s">
        <v>13</v>
      </c>
      <c r="G31" s="56" t="s">
        <v>1</v>
      </c>
      <c r="H31" s="57"/>
      <c r="I31" s="58"/>
      <c r="J31" s="5" t="str">
        <f t="shared" ref="J31:AK31" si="4">CHOOSE(WEEKDAY($AY$2&amp;"/"&amp;$E$31&amp;"/"&amp;J30),"日","月","火","水","木","金","土")</f>
        <v>水</v>
      </c>
      <c r="K31" s="5" t="str">
        <f t="shared" si="4"/>
        <v>木</v>
      </c>
      <c r="L31" s="5" t="str">
        <f t="shared" si="4"/>
        <v>金</v>
      </c>
      <c r="M31" s="5" t="str">
        <f t="shared" si="4"/>
        <v>土</v>
      </c>
      <c r="N31" s="5" t="str">
        <f t="shared" si="4"/>
        <v>日</v>
      </c>
      <c r="O31" s="5" t="str">
        <f t="shared" si="4"/>
        <v>月</v>
      </c>
      <c r="P31" s="5" t="str">
        <f t="shared" si="4"/>
        <v>火</v>
      </c>
      <c r="Q31" s="5" t="str">
        <f t="shared" si="4"/>
        <v>水</v>
      </c>
      <c r="R31" s="5" t="str">
        <f t="shared" si="4"/>
        <v>木</v>
      </c>
      <c r="S31" s="5" t="str">
        <f t="shared" si="4"/>
        <v>金</v>
      </c>
      <c r="T31" s="5" t="str">
        <f t="shared" si="4"/>
        <v>土</v>
      </c>
      <c r="U31" s="5" t="str">
        <f t="shared" si="4"/>
        <v>日</v>
      </c>
      <c r="V31" s="5" t="str">
        <f t="shared" si="4"/>
        <v>月</v>
      </c>
      <c r="W31" s="5" t="str">
        <f t="shared" si="4"/>
        <v>火</v>
      </c>
      <c r="X31" s="5" t="str">
        <f t="shared" si="4"/>
        <v>水</v>
      </c>
      <c r="Y31" s="5" t="str">
        <f t="shared" si="4"/>
        <v>木</v>
      </c>
      <c r="Z31" s="5" t="str">
        <f t="shared" si="4"/>
        <v>金</v>
      </c>
      <c r="AA31" s="5" t="str">
        <f t="shared" si="4"/>
        <v>土</v>
      </c>
      <c r="AB31" s="5" t="str">
        <f t="shared" si="4"/>
        <v>日</v>
      </c>
      <c r="AC31" s="5" t="str">
        <f t="shared" si="4"/>
        <v>月</v>
      </c>
      <c r="AD31" s="5" t="str">
        <f t="shared" si="4"/>
        <v>火</v>
      </c>
      <c r="AE31" s="5" t="str">
        <f t="shared" si="4"/>
        <v>水</v>
      </c>
      <c r="AF31" s="5" t="str">
        <f t="shared" si="4"/>
        <v>木</v>
      </c>
      <c r="AG31" s="5" t="str">
        <f t="shared" si="4"/>
        <v>金</v>
      </c>
      <c r="AH31" s="5" t="str">
        <f t="shared" si="4"/>
        <v>土</v>
      </c>
      <c r="AI31" s="5" t="str">
        <f t="shared" si="4"/>
        <v>日</v>
      </c>
      <c r="AJ31" s="5" t="str">
        <f t="shared" si="4"/>
        <v>月</v>
      </c>
      <c r="AK31" s="5" t="str">
        <f t="shared" si="4"/>
        <v>火</v>
      </c>
      <c r="AL31" s="5" t="str">
        <f>IF(AL30="","",CHOOSE(WEEKDAY($AY$2&amp;"/"&amp;$E$31&amp;"/"&amp;AL30),"日","月","火","水","木","金","土"))</f>
        <v>水</v>
      </c>
      <c r="AM31" s="5" t="str">
        <f>IF(AM30="","",CHOOSE(WEEKDAY($AY$2&amp;"/"&amp;$E$31&amp;"/"&amp;AM30),"日","月","火","水","木","金","土"))</f>
        <v>木</v>
      </c>
      <c r="AN31" s="5" t="str">
        <f>IF(AN30="","",CHOOSE(WEEKDAY($AY$2&amp;"/"&amp;$E$31&amp;"/"&amp;AN30),"日","月","火","水","木","金","土"))</f>
        <v/>
      </c>
      <c r="AO31" s="24">
        <f>+AS33</f>
        <v>0</v>
      </c>
      <c r="AP31" s="25" t="s">
        <v>30</v>
      </c>
      <c r="AQ31" s="29">
        <f>+AS32</f>
        <v>0</v>
      </c>
      <c r="AR31" s="25" t="s">
        <v>31</v>
      </c>
      <c r="AS31" s="59" t="str">
        <f>IF(AS32=0,"",ROUND((AS33/AS32),3))</f>
        <v/>
      </c>
      <c r="AT31" s="60"/>
      <c r="AU31" s="14"/>
    </row>
    <row r="32" spans="1:63" ht="18.75" x14ac:dyDescent="0.15">
      <c r="A32" s="14"/>
      <c r="B32" s="53"/>
      <c r="C32" s="54"/>
      <c r="D32" s="54"/>
      <c r="E32" s="54"/>
      <c r="F32" s="55"/>
      <c r="G32" s="56" t="s">
        <v>4</v>
      </c>
      <c r="H32" s="57"/>
      <c r="I32" s="58"/>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64" t="s">
        <v>9</v>
      </c>
      <c r="AP32" s="65"/>
      <c r="AQ32" s="65"/>
      <c r="AR32" s="65"/>
      <c r="AS32" s="66">
        <f>COUNTIF(J32:AN32,$BA$17)+COUNTIF(J32:AN32,$BA$18)+COUNTIF(J32:AN32,$BA$20)</f>
        <v>0</v>
      </c>
      <c r="AT32" s="67"/>
      <c r="AU32" s="14"/>
    </row>
    <row r="33" spans="1:48" ht="19.5" thickBot="1" x14ac:dyDescent="0.2">
      <c r="A33" s="14"/>
      <c r="B33" s="21"/>
      <c r="C33" s="22"/>
      <c r="D33" s="22"/>
      <c r="E33" s="22"/>
      <c r="F33" s="22"/>
      <c r="G33" s="75" t="s">
        <v>50</v>
      </c>
      <c r="H33" s="76"/>
      <c r="I33" s="77"/>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78" t="s">
        <v>60</v>
      </c>
      <c r="AP33" s="79"/>
      <c r="AQ33" s="79"/>
      <c r="AR33" s="79"/>
      <c r="AS33" s="80">
        <f>COUNTIFS(J33:AN33,"閉",J32:AN32,"着")+COUNTIFS(J33:AN33,"閉",J32:AN32,"期")+COUNTIFS(J33:AN33,"閉",J32:AN32,"完")</f>
        <v>0</v>
      </c>
      <c r="AT33" s="81"/>
      <c r="AU33" s="14"/>
    </row>
    <row r="34" spans="1:48" ht="18.75" x14ac:dyDescent="0.15">
      <c r="A34" s="14"/>
      <c r="B34" s="13"/>
      <c r="C34" s="13"/>
      <c r="D34" s="13"/>
      <c r="E34" s="13"/>
      <c r="F34" s="13"/>
      <c r="G34" s="13"/>
      <c r="H34" s="13"/>
      <c r="I34" s="13"/>
      <c r="J34" s="13"/>
      <c r="K34" s="13"/>
      <c r="L34" s="13"/>
      <c r="M34" s="13"/>
      <c r="N34" s="13"/>
      <c r="O34" s="13"/>
      <c r="P34" s="13"/>
      <c r="Q34" s="13"/>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row>
    <row r="35" spans="1:48" ht="13.5" customHeight="1" x14ac:dyDescent="0.15">
      <c r="B35" s="82" t="s">
        <v>58</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row>
    <row r="36" spans="1:48" x14ac:dyDescent="0.15">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row>
    <row r="37" spans="1:48" x14ac:dyDescent="0.15">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row>
    <row r="38" spans="1:48" x14ac:dyDescent="0.15">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row>
    <row r="39" spans="1:48" x14ac:dyDescent="0.15">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row>
    <row r="40" spans="1:48" x14ac:dyDescent="0.15">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row>
    <row r="41" spans="1:48" x14ac:dyDescent="0.15">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row>
    <row r="42" spans="1:48" x14ac:dyDescent="0.15">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row>
    <row r="43" spans="1:48" x14ac:dyDescent="0.15">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row>
    <row r="44" spans="1:48" x14ac:dyDescent="0.15">
      <c r="B44" s="82"/>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row>
    <row r="45" spans="1:48" x14ac:dyDescent="0.15">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row>
    <row r="46" spans="1:48" x14ac:dyDescent="0.15">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row>
    <row r="47" spans="1:48" x14ac:dyDescent="0.15">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row>
    <row r="48" spans="1:48" x14ac:dyDescent="0.15">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row>
    <row r="49" spans="2:48" x14ac:dyDescent="0.15">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row>
    <row r="50" spans="2:48" x14ac:dyDescent="0.15">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row>
    <row r="51" spans="2:48" ht="70.5" customHeight="1" x14ac:dyDescent="0.1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row>
  </sheetData>
  <mergeCells count="92">
    <mergeCell ref="C31:C32"/>
    <mergeCell ref="D31:D32"/>
    <mergeCell ref="C5:F5"/>
    <mergeCell ref="H5:AA5"/>
    <mergeCell ref="E23:E24"/>
    <mergeCell ref="F23:F24"/>
    <mergeCell ref="G25:I25"/>
    <mergeCell ref="G14:I14"/>
    <mergeCell ref="C12:F12"/>
    <mergeCell ref="C9:F9"/>
    <mergeCell ref="C10:F10"/>
    <mergeCell ref="C11:F11"/>
    <mergeCell ref="J11:K11"/>
    <mergeCell ref="L11:M11"/>
    <mergeCell ref="N11:P11"/>
    <mergeCell ref="B35:AV51"/>
    <mergeCell ref="G31:I31"/>
    <mergeCell ref="G30:I30"/>
    <mergeCell ref="AO30:AT30"/>
    <mergeCell ref="G26:I26"/>
    <mergeCell ref="AO26:AT26"/>
    <mergeCell ref="AS31:AT31"/>
    <mergeCell ref="G32:I32"/>
    <mergeCell ref="AO32:AR32"/>
    <mergeCell ref="AS32:AT32"/>
    <mergeCell ref="G33:I33"/>
    <mergeCell ref="AO33:AR33"/>
    <mergeCell ref="AS33:AT33"/>
    <mergeCell ref="B31:B32"/>
    <mergeCell ref="G29:I29"/>
    <mergeCell ref="AO29:AR29"/>
    <mergeCell ref="AS29:AT29"/>
    <mergeCell ref="AS25:AT25"/>
    <mergeCell ref="E31:E32"/>
    <mergeCell ref="F31:F32"/>
    <mergeCell ref="G21:I21"/>
    <mergeCell ref="AO21:AR21"/>
    <mergeCell ref="AS21:AT21"/>
    <mergeCell ref="G22:I22"/>
    <mergeCell ref="AO22:AT22"/>
    <mergeCell ref="G27:I27"/>
    <mergeCell ref="AS27:AT27"/>
    <mergeCell ref="G28:I28"/>
    <mergeCell ref="AS23:AT23"/>
    <mergeCell ref="G24:I24"/>
    <mergeCell ref="AO24:AR24"/>
    <mergeCell ref="AS24:AT24"/>
    <mergeCell ref="AO25:AR25"/>
    <mergeCell ref="G23:I23"/>
    <mergeCell ref="AO28:AR28"/>
    <mergeCell ref="AS28:AT28"/>
    <mergeCell ref="B27:B28"/>
    <mergeCell ref="C27:C28"/>
    <mergeCell ref="D27:D28"/>
    <mergeCell ref="E27:E28"/>
    <mergeCell ref="F27:F28"/>
    <mergeCell ref="B23:B24"/>
    <mergeCell ref="C23:C24"/>
    <mergeCell ref="B19:B20"/>
    <mergeCell ref="C19:C20"/>
    <mergeCell ref="D19:D20"/>
    <mergeCell ref="D23:D24"/>
    <mergeCell ref="G17:I17"/>
    <mergeCell ref="AO17:AR17"/>
    <mergeCell ref="AS17:AT17"/>
    <mergeCell ref="E19:E20"/>
    <mergeCell ref="F19:F20"/>
    <mergeCell ref="G19:I19"/>
    <mergeCell ref="AS19:AT19"/>
    <mergeCell ref="G20:I20"/>
    <mergeCell ref="AO20:AR20"/>
    <mergeCell ref="AS20:AT20"/>
    <mergeCell ref="G18:I18"/>
    <mergeCell ref="AO18:AT18"/>
    <mergeCell ref="AO14:AT14"/>
    <mergeCell ref="AZ14:BA14"/>
    <mergeCell ref="BC14:BD14"/>
    <mergeCell ref="B15:B16"/>
    <mergeCell ref="C15:C16"/>
    <mergeCell ref="D15:D16"/>
    <mergeCell ref="E15:E16"/>
    <mergeCell ref="F15:F16"/>
    <mergeCell ref="G15:I15"/>
    <mergeCell ref="AS15:AT15"/>
    <mergeCell ref="G16:I16"/>
    <mergeCell ref="AO16:AR16"/>
    <mergeCell ref="AS16:AT16"/>
    <mergeCell ref="J1:AE1"/>
    <mergeCell ref="C3:F3"/>
    <mergeCell ref="H3:AA3"/>
    <mergeCell ref="C7:F7"/>
    <mergeCell ref="R7:T7"/>
  </mergeCells>
  <phoneticPr fontId="1"/>
  <conditionalFormatting sqref="L15">
    <cfRule type="expression" dxfId="646" priority="1403">
      <formula>E15=11</formula>
    </cfRule>
    <cfRule type="expression" dxfId="645" priority="1587">
      <formula>E15=5</formula>
    </cfRule>
    <cfRule type="expression" dxfId="644" priority="1790">
      <formula>L15="土"</formula>
    </cfRule>
    <cfRule type="expression" dxfId="643" priority="1791">
      <formula>L15="日"</formula>
    </cfRule>
  </conditionalFormatting>
  <conditionalFormatting sqref="J15">
    <cfRule type="expression" dxfId="642" priority="1771">
      <formula>AND(E15=1,J14=1)</formula>
    </cfRule>
    <cfRule type="expression" dxfId="641" priority="1788">
      <formula>J15="日"</formula>
    </cfRule>
    <cfRule type="expression" dxfId="640" priority="1789">
      <formula>J15="土"</formula>
    </cfRule>
  </conditionalFormatting>
  <conditionalFormatting sqref="K15">
    <cfRule type="expression" dxfId="639" priority="1786">
      <formula>$K$15="日"</formula>
    </cfRule>
    <cfRule type="expression" dxfId="638" priority="1787">
      <formula>$K$15="土"</formula>
    </cfRule>
  </conditionalFormatting>
  <conditionalFormatting sqref="M15:AN15">
    <cfRule type="expression" dxfId="637" priority="1784">
      <formula>M15="土"</formula>
    </cfRule>
    <cfRule type="expression" dxfId="636" priority="1785">
      <formula>M15="日"</formula>
    </cfRule>
  </conditionalFormatting>
  <conditionalFormatting sqref="J19">
    <cfRule type="expression" dxfId="635" priority="1688">
      <formula>E19=1</formula>
    </cfRule>
    <cfRule type="expression" dxfId="634" priority="1782">
      <formula>J19="日"</formula>
    </cfRule>
    <cfRule type="expression" dxfId="633" priority="1783">
      <formula>J19="土"</formula>
    </cfRule>
  </conditionalFormatting>
  <conditionalFormatting sqref="K19 AM19:AN19 O19:Q19 AG19:AK19">
    <cfRule type="expression" dxfId="632" priority="1780">
      <formula>K19="日"</formula>
    </cfRule>
    <cfRule type="expression" dxfId="631" priority="1781">
      <formula>K19="土"</formula>
    </cfRule>
  </conditionalFormatting>
  <conditionalFormatting sqref="K23 AM23:AN23 O23:Q23 AG23:AK23">
    <cfRule type="expression" dxfId="630" priority="1778">
      <formula>K23="日"</formula>
    </cfRule>
    <cfRule type="expression" dxfId="629" priority="1779">
      <formula>K23="土"</formula>
    </cfRule>
  </conditionalFormatting>
  <conditionalFormatting sqref="K27 AM27:AN27 O27:Q27 AG27:AK27">
    <cfRule type="expression" dxfId="628" priority="1776">
      <formula>K27="日"</formula>
    </cfRule>
    <cfRule type="expression" dxfId="627" priority="1777">
      <formula>K27="土"</formula>
    </cfRule>
  </conditionalFormatting>
  <conditionalFormatting sqref="K31 O31:Q31 AG31:AK31">
    <cfRule type="expression" dxfId="626" priority="1774">
      <formula>K31="日"</formula>
    </cfRule>
    <cfRule type="expression" dxfId="625" priority="1775">
      <formula>K31="土"</formula>
    </cfRule>
  </conditionalFormatting>
  <conditionalFormatting sqref="AM31:AN31">
    <cfRule type="expression" dxfId="624" priority="1772">
      <formula>AM31="日"</formula>
    </cfRule>
    <cfRule type="expression" dxfId="623" priority="1773">
      <formula>AM31="土"</formula>
    </cfRule>
  </conditionalFormatting>
  <conditionalFormatting sqref="J14">
    <cfRule type="expression" dxfId="622" priority="1723">
      <formula>E15=1</formula>
    </cfRule>
    <cfRule type="expression" dxfId="621" priority="1748">
      <formula>J15=$AY$19</formula>
    </cfRule>
    <cfRule type="expression" dxfId="620" priority="1749">
      <formula>J15=$AY$20</formula>
    </cfRule>
  </conditionalFormatting>
  <conditionalFormatting sqref="K14:AN14 AM18:AN18 O18:Q18 AG18:AK18 AM22:AN22 O22:Q22 AG22:AK22 AM26:AN26 O26:Q26 AG26:AK26 AM30:AN30 O30:Q30 AG30:AK30">
    <cfRule type="expression" dxfId="619" priority="1746">
      <formula>K15=$AY$19</formula>
    </cfRule>
    <cfRule type="expression" dxfId="618" priority="1747">
      <formula>K15=$AY$20</formula>
    </cfRule>
  </conditionalFormatting>
  <conditionalFormatting sqref="K18">
    <cfRule type="expression" dxfId="617" priority="1744">
      <formula>K19=$AY$19</formula>
    </cfRule>
    <cfRule type="expression" dxfId="616" priority="1745">
      <formula>K19=$AY$20</formula>
    </cfRule>
  </conditionalFormatting>
  <conditionalFormatting sqref="K22">
    <cfRule type="expression" dxfId="615" priority="1742">
      <formula>K23=$AY$19</formula>
    </cfRule>
    <cfRule type="expression" dxfId="614" priority="1743">
      <formula>K23=$AY$20</formula>
    </cfRule>
  </conditionalFormatting>
  <conditionalFormatting sqref="K26">
    <cfRule type="expression" dxfId="613" priority="1740">
      <formula>K27=$AY$19</formula>
    </cfRule>
    <cfRule type="expression" dxfId="612" priority="1741">
      <formula>K27=$AY$20</formula>
    </cfRule>
  </conditionalFormatting>
  <conditionalFormatting sqref="K30">
    <cfRule type="expression" dxfId="611" priority="1738">
      <formula>K31=$AY$19</formula>
    </cfRule>
    <cfRule type="expression" dxfId="610" priority="1739">
      <formula>K31=$AY$20</formula>
    </cfRule>
  </conditionalFormatting>
  <conditionalFormatting sqref="J18">
    <cfRule type="expression" dxfId="609" priority="1720">
      <formula>E19=1</formula>
    </cfRule>
    <cfRule type="expression" dxfId="608" priority="1721">
      <formula>J19=$AY$19</formula>
    </cfRule>
    <cfRule type="expression" dxfId="607" priority="1722">
      <formula>J19=$AY$20</formula>
    </cfRule>
  </conditionalFormatting>
  <conditionalFormatting sqref="J22">
    <cfRule type="expression" dxfId="606" priority="1717">
      <formula>E23=1</formula>
    </cfRule>
    <cfRule type="expression" dxfId="605" priority="1718">
      <formula>J23=$AY$19</formula>
    </cfRule>
    <cfRule type="expression" dxfId="604" priority="1719">
      <formula>J23=$AY$20</formula>
    </cfRule>
  </conditionalFormatting>
  <conditionalFormatting sqref="J26">
    <cfRule type="expression" dxfId="603" priority="1714">
      <formula>E27=1</formula>
    </cfRule>
    <cfRule type="expression" dxfId="602" priority="1715">
      <formula>J27=$AY$19</formula>
    </cfRule>
    <cfRule type="expression" dxfId="601" priority="1716">
      <formula>J27=$AY$20</formula>
    </cfRule>
  </conditionalFormatting>
  <conditionalFormatting sqref="J30">
    <cfRule type="expression" dxfId="600" priority="1711">
      <formula>E31=1</formula>
    </cfRule>
    <cfRule type="expression" dxfId="599" priority="1712">
      <formula>J31=$AY$19</formula>
    </cfRule>
    <cfRule type="expression" dxfId="598" priority="1713">
      <formula>J31=$AY$20</formula>
    </cfRule>
  </conditionalFormatting>
  <conditionalFormatting sqref="T14">
    <cfRule type="expression" dxfId="597" priority="1450">
      <formula>E15=8</formula>
    </cfRule>
    <cfRule type="expression" dxfId="596" priority="1689">
      <formula>E15=2</formula>
    </cfRule>
  </conditionalFormatting>
  <conditionalFormatting sqref="J23">
    <cfRule type="expression" dxfId="595" priority="1685">
      <formula>E23=1</formula>
    </cfRule>
    <cfRule type="expression" dxfId="594" priority="1686">
      <formula>J23="日"</formula>
    </cfRule>
    <cfRule type="expression" dxfId="593" priority="1687">
      <formula>J23="土"</formula>
    </cfRule>
  </conditionalFormatting>
  <conditionalFormatting sqref="J27">
    <cfRule type="expression" dxfId="592" priority="1682">
      <formula>E27=1</formula>
    </cfRule>
    <cfRule type="expression" dxfId="591" priority="1683">
      <formula>J27="日"</formula>
    </cfRule>
    <cfRule type="expression" dxfId="590" priority="1684">
      <formula>J27="土"</formula>
    </cfRule>
  </conditionalFormatting>
  <conditionalFormatting sqref="J31">
    <cfRule type="expression" dxfId="589" priority="1679">
      <formula>E31=1</formula>
    </cfRule>
    <cfRule type="expression" dxfId="588" priority="1680">
      <formula>J31="日"</formula>
    </cfRule>
    <cfRule type="expression" dxfId="587" priority="1681">
      <formula>J31="土"</formula>
    </cfRule>
  </conditionalFormatting>
  <conditionalFormatting sqref="T15">
    <cfRule type="expression" dxfId="586" priority="1449">
      <formula>E15=8</formula>
    </cfRule>
    <cfRule type="expression" dxfId="585" priority="1657">
      <formula>E15=2</formula>
    </cfRule>
  </conditionalFormatting>
  <conditionalFormatting sqref="AL14">
    <cfRule type="expression" dxfId="584" priority="1656">
      <formula>E15=4</formula>
    </cfRule>
  </conditionalFormatting>
  <conditionalFormatting sqref="AL18">
    <cfRule type="expression" dxfId="583" priority="1654">
      <formula>AL19=$AY$19</formula>
    </cfRule>
    <cfRule type="expression" dxfId="582" priority="1655">
      <formula>AL19=$AY$20</formula>
    </cfRule>
  </conditionalFormatting>
  <conditionalFormatting sqref="AL18">
    <cfRule type="expression" dxfId="581" priority="1653">
      <formula>E19=4</formula>
    </cfRule>
  </conditionalFormatting>
  <conditionalFormatting sqref="AL22">
    <cfRule type="expression" dxfId="580" priority="1651">
      <formula>AL23=$AY$19</formula>
    </cfRule>
    <cfRule type="expression" dxfId="579" priority="1652">
      <formula>AL23=$AY$20</formula>
    </cfRule>
  </conditionalFormatting>
  <conditionalFormatting sqref="AL22">
    <cfRule type="expression" dxfId="578" priority="1650">
      <formula>E23=4</formula>
    </cfRule>
  </conditionalFormatting>
  <conditionalFormatting sqref="AL26">
    <cfRule type="expression" dxfId="577" priority="1648">
      <formula>AL27=$AY$19</formula>
    </cfRule>
    <cfRule type="expression" dxfId="576" priority="1649">
      <formula>AL27=$AY$20</formula>
    </cfRule>
  </conditionalFormatting>
  <conditionalFormatting sqref="AL26">
    <cfRule type="expression" dxfId="575" priority="1647">
      <formula>E27=4</formula>
    </cfRule>
  </conditionalFormatting>
  <conditionalFormatting sqref="AL30">
    <cfRule type="expression" dxfId="574" priority="1645">
      <formula>AL31=$AY$19</formula>
    </cfRule>
    <cfRule type="expression" dxfId="573" priority="1646">
      <formula>AL31=$AY$20</formula>
    </cfRule>
  </conditionalFormatting>
  <conditionalFormatting sqref="AL30">
    <cfRule type="expression" dxfId="572" priority="1644">
      <formula>E31=4</formula>
    </cfRule>
  </conditionalFormatting>
  <conditionalFormatting sqref="AL15">
    <cfRule type="expression" dxfId="571" priority="1622">
      <formula>E15=4</formula>
    </cfRule>
  </conditionalFormatting>
  <conditionalFormatting sqref="AL19">
    <cfRule type="expression" dxfId="570" priority="1620">
      <formula>AL19="土"</formula>
    </cfRule>
    <cfRule type="expression" dxfId="569" priority="1621">
      <formula>AL19="日"</formula>
    </cfRule>
  </conditionalFormatting>
  <conditionalFormatting sqref="AL19">
    <cfRule type="expression" dxfId="568" priority="1619">
      <formula>E19=4</formula>
    </cfRule>
  </conditionalFormatting>
  <conditionalFormatting sqref="AL23">
    <cfRule type="expression" dxfId="567" priority="1617">
      <formula>AL23="土"</formula>
    </cfRule>
    <cfRule type="expression" dxfId="566" priority="1618">
      <formula>AL23="日"</formula>
    </cfRule>
  </conditionalFormatting>
  <conditionalFormatting sqref="AL23">
    <cfRule type="expression" dxfId="565" priority="1616">
      <formula>E23=4</formula>
    </cfRule>
  </conditionalFormatting>
  <conditionalFormatting sqref="AL27">
    <cfRule type="expression" dxfId="564" priority="1614">
      <formula>AL27="土"</formula>
    </cfRule>
    <cfRule type="expression" dxfId="563" priority="1615">
      <formula>AL27="日"</formula>
    </cfRule>
  </conditionalFormatting>
  <conditionalFormatting sqref="AL27">
    <cfRule type="expression" dxfId="562" priority="1613">
      <formula>E27=4</formula>
    </cfRule>
  </conditionalFormatting>
  <conditionalFormatting sqref="AL31">
    <cfRule type="expression" dxfId="561" priority="1611">
      <formula>AL31="土"</formula>
    </cfRule>
    <cfRule type="expression" dxfId="560" priority="1612">
      <formula>AL31="日"</formula>
    </cfRule>
  </conditionalFormatting>
  <conditionalFormatting sqref="AL31">
    <cfRule type="expression" dxfId="559" priority="1610">
      <formula>E31=4</formula>
    </cfRule>
  </conditionalFormatting>
  <conditionalFormatting sqref="L14">
    <cfRule type="expression" dxfId="558" priority="1448">
      <formula>E15=11</formula>
    </cfRule>
    <cfRule type="expression" dxfId="557" priority="1588">
      <formula>E15=5</formula>
    </cfRule>
  </conditionalFormatting>
  <conditionalFormatting sqref="M14">
    <cfRule type="expression" dxfId="556" priority="1586">
      <formula>E15=5</formula>
    </cfRule>
  </conditionalFormatting>
  <conditionalFormatting sqref="M18">
    <cfRule type="expression" dxfId="555" priority="1584">
      <formula>M19=$AY$19</formula>
    </cfRule>
    <cfRule type="expression" dxfId="554" priority="1585">
      <formula>M19=$AY$20</formula>
    </cfRule>
  </conditionalFormatting>
  <conditionalFormatting sqref="M18">
    <cfRule type="expression" dxfId="553" priority="1583">
      <formula>E19=5</formula>
    </cfRule>
  </conditionalFormatting>
  <conditionalFormatting sqref="M22">
    <cfRule type="expression" dxfId="552" priority="1581">
      <formula>M23=$AY$19</formula>
    </cfRule>
    <cfRule type="expression" dxfId="551" priority="1582">
      <formula>M23=$AY$20</formula>
    </cfRule>
  </conditionalFormatting>
  <conditionalFormatting sqref="M22">
    <cfRule type="expression" dxfId="550" priority="1580">
      <formula>E23=5</formula>
    </cfRule>
  </conditionalFormatting>
  <conditionalFormatting sqref="M26">
    <cfRule type="expression" dxfId="549" priority="1578">
      <formula>M27=$AY$19</formula>
    </cfRule>
    <cfRule type="expression" dxfId="548" priority="1579">
      <formula>M27=$AY$20</formula>
    </cfRule>
  </conditionalFormatting>
  <conditionalFormatting sqref="M26">
    <cfRule type="expression" dxfId="547" priority="1577">
      <formula>E27=5</formula>
    </cfRule>
  </conditionalFormatting>
  <conditionalFormatting sqref="M30">
    <cfRule type="expression" dxfId="546" priority="1575">
      <formula>M31=$AY$19</formula>
    </cfRule>
    <cfRule type="expression" dxfId="545" priority="1576">
      <formula>M31=$AY$20</formula>
    </cfRule>
  </conditionalFormatting>
  <conditionalFormatting sqref="M30">
    <cfRule type="expression" dxfId="544" priority="1574">
      <formula>E31=5</formula>
    </cfRule>
  </conditionalFormatting>
  <conditionalFormatting sqref="M15">
    <cfRule type="expression" dxfId="543" priority="1552">
      <formula>E15=5</formula>
    </cfRule>
  </conditionalFormatting>
  <conditionalFormatting sqref="M19">
    <cfRule type="expression" dxfId="542" priority="1550">
      <formula>M19="土"</formula>
    </cfRule>
    <cfRule type="expression" dxfId="541" priority="1551">
      <formula>M19="日"</formula>
    </cfRule>
  </conditionalFormatting>
  <conditionalFormatting sqref="M19">
    <cfRule type="expression" dxfId="540" priority="1549">
      <formula>E19=5</formula>
    </cfRule>
  </conditionalFormatting>
  <conditionalFormatting sqref="M23">
    <cfRule type="expression" dxfId="539" priority="1547">
      <formula>M23="土"</formula>
    </cfRule>
    <cfRule type="expression" dxfId="538" priority="1548">
      <formula>M23="日"</formula>
    </cfRule>
  </conditionalFormatting>
  <conditionalFormatting sqref="M23">
    <cfRule type="expression" dxfId="537" priority="1546">
      <formula>E23=5</formula>
    </cfRule>
  </conditionalFormatting>
  <conditionalFormatting sqref="M27">
    <cfRule type="expression" dxfId="536" priority="1544">
      <formula>M27="土"</formula>
    </cfRule>
    <cfRule type="expression" dxfId="535" priority="1545">
      <formula>M27="日"</formula>
    </cfRule>
  </conditionalFormatting>
  <conditionalFormatting sqref="M27">
    <cfRule type="expression" dxfId="534" priority="1543">
      <formula>E27=5</formula>
    </cfRule>
  </conditionalFormatting>
  <conditionalFormatting sqref="M31">
    <cfRule type="expression" dxfId="533" priority="1541">
      <formula>M31="土"</formula>
    </cfRule>
    <cfRule type="expression" dxfId="532" priority="1542">
      <formula>M31="日"</formula>
    </cfRule>
  </conditionalFormatting>
  <conditionalFormatting sqref="M31">
    <cfRule type="expression" dxfId="531" priority="1540">
      <formula>E31=5</formula>
    </cfRule>
  </conditionalFormatting>
  <conditionalFormatting sqref="N14">
    <cfRule type="expression" dxfId="530" priority="1518">
      <formula>E15=5</formula>
    </cfRule>
  </conditionalFormatting>
  <conditionalFormatting sqref="N18">
    <cfRule type="expression" dxfId="529" priority="1516">
      <formula>N19=$AY$19</formula>
    </cfRule>
    <cfRule type="expression" dxfId="528" priority="1517">
      <formula>N19=$AY$20</formula>
    </cfRule>
  </conditionalFormatting>
  <conditionalFormatting sqref="N18">
    <cfRule type="expression" dxfId="527" priority="1515">
      <formula>E19=5</formula>
    </cfRule>
  </conditionalFormatting>
  <conditionalFormatting sqref="N22">
    <cfRule type="expression" dxfId="526" priority="1513">
      <formula>N23=$AY$19</formula>
    </cfRule>
    <cfRule type="expression" dxfId="525" priority="1514">
      <formula>N23=$AY$20</formula>
    </cfRule>
  </conditionalFormatting>
  <conditionalFormatting sqref="N22">
    <cfRule type="expression" dxfId="524" priority="1512">
      <formula>E23=5</formula>
    </cfRule>
  </conditionalFormatting>
  <conditionalFormatting sqref="N26">
    <cfRule type="expression" dxfId="523" priority="1510">
      <formula>N27=$AY$19</formula>
    </cfRule>
    <cfRule type="expression" dxfId="522" priority="1511">
      <formula>N27=$AY$20</formula>
    </cfRule>
  </conditionalFormatting>
  <conditionalFormatting sqref="N26">
    <cfRule type="expression" dxfId="521" priority="1509">
      <formula>E27=5</formula>
    </cfRule>
  </conditionalFormatting>
  <conditionalFormatting sqref="N30">
    <cfRule type="expression" dxfId="520" priority="1507">
      <formula>N31=$AY$19</formula>
    </cfRule>
    <cfRule type="expression" dxfId="519" priority="1508">
      <formula>N31=$AY$20</formula>
    </cfRule>
  </conditionalFormatting>
  <conditionalFormatting sqref="N30">
    <cfRule type="expression" dxfId="518" priority="1506">
      <formula>E31=5</formula>
    </cfRule>
  </conditionalFormatting>
  <conditionalFormatting sqref="N15">
    <cfRule type="expression" dxfId="517" priority="1484">
      <formula>E15=5</formula>
    </cfRule>
  </conditionalFormatting>
  <conditionalFormatting sqref="N19">
    <cfRule type="expression" dxfId="516" priority="1482">
      <formula>N19="土"</formula>
    </cfRule>
    <cfRule type="expression" dxfId="515" priority="1483">
      <formula>N19="日"</formula>
    </cfRule>
  </conditionalFormatting>
  <conditionalFormatting sqref="N19">
    <cfRule type="expression" dxfId="514" priority="1481">
      <formula>E19=5</formula>
    </cfRule>
  </conditionalFormatting>
  <conditionalFormatting sqref="N23">
    <cfRule type="expression" dxfId="513" priority="1479">
      <formula>N23="土"</formula>
    </cfRule>
    <cfRule type="expression" dxfId="512" priority="1480">
      <formula>N23="日"</formula>
    </cfRule>
  </conditionalFormatting>
  <conditionalFormatting sqref="N23">
    <cfRule type="expression" dxfId="511" priority="1478">
      <formula>E23=5</formula>
    </cfRule>
  </conditionalFormatting>
  <conditionalFormatting sqref="N27">
    <cfRule type="expression" dxfId="510" priority="1476">
      <formula>N27="土"</formula>
    </cfRule>
    <cfRule type="expression" dxfId="509" priority="1477">
      <formula>N27="日"</formula>
    </cfRule>
  </conditionalFormatting>
  <conditionalFormatting sqref="N27">
    <cfRule type="expression" dxfId="508" priority="1475">
      <formula>E27=5</formula>
    </cfRule>
  </conditionalFormatting>
  <conditionalFormatting sqref="N31">
    <cfRule type="expression" dxfId="507" priority="1473">
      <formula>N31="土"</formula>
    </cfRule>
    <cfRule type="expression" dxfId="506" priority="1474">
      <formula>N31="日"</formula>
    </cfRule>
  </conditionalFormatting>
  <conditionalFormatting sqref="N31">
    <cfRule type="expression" dxfId="505" priority="1472">
      <formula>E31=5</formula>
    </cfRule>
  </conditionalFormatting>
  <conditionalFormatting sqref="L18">
    <cfRule type="expression" dxfId="504" priority="1446">
      <formula>L19=$AY$19</formula>
    </cfRule>
    <cfRule type="expression" dxfId="503" priority="1447">
      <formula>L19=$AY$20</formula>
    </cfRule>
  </conditionalFormatting>
  <conditionalFormatting sqref="L18">
    <cfRule type="expression" dxfId="502" priority="1444">
      <formula>E19=11</formula>
    </cfRule>
    <cfRule type="expression" dxfId="501" priority="1445">
      <formula>E19=5</formula>
    </cfRule>
  </conditionalFormatting>
  <conditionalFormatting sqref="L22">
    <cfRule type="expression" dxfId="500" priority="1442">
      <formula>L23=$AY$19</formula>
    </cfRule>
    <cfRule type="expression" dxfId="499" priority="1443">
      <formula>L23=$AY$20</formula>
    </cfRule>
  </conditionalFormatting>
  <conditionalFormatting sqref="L22">
    <cfRule type="expression" dxfId="498" priority="1440">
      <formula>E23=11</formula>
    </cfRule>
    <cfRule type="expression" dxfId="497" priority="1441">
      <formula>E23=5</formula>
    </cfRule>
  </conditionalFormatting>
  <conditionalFormatting sqref="L26">
    <cfRule type="expression" dxfId="496" priority="1438">
      <formula>L27=$AY$19</formula>
    </cfRule>
    <cfRule type="expression" dxfId="495" priority="1439">
      <formula>L27=$AY$20</formula>
    </cfRule>
  </conditionalFormatting>
  <conditionalFormatting sqref="L26">
    <cfRule type="expression" dxfId="494" priority="1436">
      <formula>E27=11</formula>
    </cfRule>
    <cfRule type="expression" dxfId="493" priority="1437">
      <formula>E27=5</formula>
    </cfRule>
  </conditionalFormatting>
  <conditionalFormatting sqref="L30">
    <cfRule type="expression" dxfId="492" priority="1434">
      <formula>L31=$AY$19</formula>
    </cfRule>
    <cfRule type="expression" dxfId="491" priority="1435">
      <formula>L31=$AY$20</formula>
    </cfRule>
  </conditionalFormatting>
  <conditionalFormatting sqref="L30">
    <cfRule type="expression" dxfId="490" priority="1432">
      <formula>E31=11</formula>
    </cfRule>
    <cfRule type="expression" dxfId="489" priority="1433">
      <formula>E31=5</formula>
    </cfRule>
  </conditionalFormatting>
  <conditionalFormatting sqref="L19">
    <cfRule type="expression" dxfId="488" priority="1399">
      <formula>E19=11</formula>
    </cfRule>
    <cfRule type="expression" dxfId="487" priority="1400">
      <formula>E19=5</formula>
    </cfRule>
    <cfRule type="expression" dxfId="486" priority="1401">
      <formula>L19="土"</formula>
    </cfRule>
    <cfRule type="expression" dxfId="485" priority="1402">
      <formula>L19="日"</formula>
    </cfRule>
  </conditionalFormatting>
  <conditionalFormatting sqref="L23">
    <cfRule type="expression" dxfId="484" priority="1395">
      <formula>E23=11</formula>
    </cfRule>
    <cfRule type="expression" dxfId="483" priority="1396">
      <formula>E23=5</formula>
    </cfRule>
    <cfRule type="expression" dxfId="482" priority="1397">
      <formula>L23="土"</formula>
    </cfRule>
    <cfRule type="expression" dxfId="481" priority="1398">
      <formula>L23="日"</formula>
    </cfRule>
  </conditionalFormatting>
  <conditionalFormatting sqref="L27">
    <cfRule type="expression" dxfId="480" priority="1391">
      <formula>E27=11</formula>
    </cfRule>
    <cfRule type="expression" dxfId="479" priority="1392">
      <formula>E27=5</formula>
    </cfRule>
    <cfRule type="expression" dxfId="478" priority="1393">
      <formula>L27="土"</formula>
    </cfRule>
    <cfRule type="expression" dxfId="477" priority="1394">
      <formula>L27="日"</formula>
    </cfRule>
  </conditionalFormatting>
  <conditionalFormatting sqref="L31">
    <cfRule type="expression" dxfId="476" priority="1387">
      <formula>E31=11</formula>
    </cfRule>
    <cfRule type="expression" dxfId="475" priority="1388">
      <formula>E31=5</formula>
    </cfRule>
    <cfRule type="expression" dxfId="474" priority="1389">
      <formula>L31="土"</formula>
    </cfRule>
    <cfRule type="expression" dxfId="473" priority="1390">
      <formula>L31="日"</formula>
    </cfRule>
  </conditionalFormatting>
  <conditionalFormatting sqref="AF14">
    <cfRule type="expression" dxfId="472" priority="296">
      <formula>AND(E15=9,$AY$2=2021,2022,2023,2025,2026,2027,2029,2030)</formula>
    </cfRule>
    <cfRule type="expression" dxfId="471" priority="1358">
      <formula>OR(E15=11,E15=12)</formula>
    </cfRule>
  </conditionalFormatting>
  <conditionalFormatting sqref="AF15">
    <cfRule type="expression" dxfId="470" priority="251">
      <formula>AND(E15=9,+$AY$2=2021,2022,2023,2025,2026,2027,2029,2030)</formula>
    </cfRule>
    <cfRule type="expression" dxfId="469" priority="1357">
      <formula>OR(E15=11,E15=12)</formula>
    </cfRule>
  </conditionalFormatting>
  <conditionalFormatting sqref="R14">
    <cfRule type="expression" dxfId="468" priority="1356">
      <formula>AND(OR(E15=1,E15=10),$R$15=$AY$14)</formula>
    </cfRule>
  </conditionalFormatting>
  <conditionalFormatting sqref="R15">
    <cfRule type="expression" dxfId="467" priority="1355">
      <formula>AND(OR(E15=1,E15=10),R15=$AY$14)</formula>
    </cfRule>
  </conditionalFormatting>
  <conditionalFormatting sqref="S14">
    <cfRule type="expression" dxfId="466" priority="1354">
      <formula>AND(OR(E15=1,E15=10),S15=$AY$14)</formula>
    </cfRule>
  </conditionalFormatting>
  <conditionalFormatting sqref="S15">
    <cfRule type="expression" dxfId="465" priority="1353">
      <formula>AND(OR(E15=1,E15=10),S15=$AY$14)</formula>
    </cfRule>
  </conditionalFormatting>
  <conditionalFormatting sqref="T14:X14">
    <cfRule type="expression" dxfId="464" priority="1352">
      <formula>AND(OR(E15=1,E15=10),T15=$AY$14)</formula>
    </cfRule>
  </conditionalFormatting>
  <conditionalFormatting sqref="T15:X15">
    <cfRule type="expression" dxfId="463" priority="1351">
      <formula>AND(OR(E15=1,E15=10),T15=$AY$14)</formula>
    </cfRule>
  </conditionalFormatting>
  <conditionalFormatting sqref="Y14">
    <cfRule type="expression" dxfId="462" priority="1345">
      <formula>AND(OR(E15=7,E15=9),Y15=$AY$14)</formula>
    </cfRule>
  </conditionalFormatting>
  <conditionalFormatting sqref="Y15">
    <cfRule type="expression" dxfId="461" priority="1344">
      <formula>AND(OR(E15=7,E15=9),Y15=$AY$14)</formula>
    </cfRule>
  </conditionalFormatting>
  <conditionalFormatting sqref="Z14">
    <cfRule type="expression" dxfId="460" priority="1343">
      <formula>AND(OR(E15=7,E15=9),Z15=$AY$14)</formula>
    </cfRule>
  </conditionalFormatting>
  <conditionalFormatting sqref="Z15">
    <cfRule type="expression" dxfId="459" priority="1342">
      <formula>AND(OR(E15=7,E15=9),Z15=$AY$14)</formula>
    </cfRule>
  </conditionalFormatting>
  <conditionalFormatting sqref="AA14">
    <cfRule type="expression" dxfId="458" priority="1341">
      <formula>AND(OR(E15=7,E15=9),AA15=$AY$14)</formula>
    </cfRule>
  </conditionalFormatting>
  <conditionalFormatting sqref="AA15">
    <cfRule type="expression" dxfId="457" priority="1340">
      <formula>AND(OR(E15=7,E15=9),AA15=$AY$14)</formula>
    </cfRule>
  </conditionalFormatting>
  <conditionalFormatting sqref="AB14">
    <cfRule type="expression" dxfId="456" priority="1339">
      <formula>AND(OR(E15=7,E15=9),AB15=$AY$14)</formula>
    </cfRule>
  </conditionalFormatting>
  <conditionalFormatting sqref="AB15">
    <cfRule type="expression" dxfId="455" priority="1338">
      <formula>AND(OR(E15=7,E15=9),AB15=$AY$14)</formula>
    </cfRule>
  </conditionalFormatting>
  <conditionalFormatting sqref="AC14">
    <cfRule type="expression" dxfId="454" priority="1331">
      <formula>AND(E15=3,$AY$2=2021,2024,2025,2026,2028,2029,2030)</formula>
    </cfRule>
    <cfRule type="expression" dxfId="453" priority="1337">
      <formula>AND(OR(E15=7,E15=9),AC15=$AY$14)</formula>
    </cfRule>
  </conditionalFormatting>
  <conditionalFormatting sqref="AC15">
    <cfRule type="expression" dxfId="452" priority="1330">
      <formula>AND(D+$AY$2=2021,2024,2025,2026,2028,2029,2030)</formula>
    </cfRule>
    <cfRule type="expression" dxfId="451" priority="1336">
      <formula>AND(OR(E15=7,E15=9),AC15=$AY$14)</formula>
    </cfRule>
  </conditionalFormatting>
  <conditionalFormatting sqref="AD14">
    <cfRule type="expression" dxfId="450" priority="1329">
      <formula>AND(E15=3,+$AY$2=2022,2023,2027,2031)</formula>
    </cfRule>
    <cfRule type="expression" dxfId="449" priority="1335">
      <formula>AND(OR(E15=7,E15=9),AD15=$AY$14)</formula>
    </cfRule>
  </conditionalFormatting>
  <conditionalFormatting sqref="AD15">
    <cfRule type="expression" dxfId="448" priority="1328">
      <formula>AND(E15=3,$AY$2=2022,2023,2027,2031)</formula>
    </cfRule>
    <cfRule type="expression" dxfId="447" priority="1334">
      <formula>AND(OR(E15=7,E15=9),AD15=$AY$14)</formula>
    </cfRule>
  </conditionalFormatting>
  <conditionalFormatting sqref="AE14">
    <cfRule type="expression" dxfId="446" priority="386">
      <formula>AND(E15=9,$AY$2=2024,2028)</formula>
    </cfRule>
    <cfRule type="expression" dxfId="445" priority="1333">
      <formula>AND(OR(E15=7,E15=9),AE15=$AY$14)</formula>
    </cfRule>
  </conditionalFormatting>
  <conditionalFormatting sqref="AE15">
    <cfRule type="expression" dxfId="444" priority="341">
      <formula>AND(E15=9,$AY$2=2024,2028)</formula>
    </cfRule>
    <cfRule type="expression" dxfId="443" priority="1332">
      <formula>AND(OR(E15=7,E15=9),AE15=$AY$14)</formula>
    </cfRule>
  </conditionalFormatting>
  <conditionalFormatting sqref="Y18">
    <cfRule type="expression" dxfId="442" priority="1326">
      <formula>Y19=$AY$19</formula>
    </cfRule>
    <cfRule type="expression" dxfId="441" priority="1327">
      <formula>Y19=$AY$20</formula>
    </cfRule>
  </conditionalFormatting>
  <conditionalFormatting sqref="Y18">
    <cfRule type="expression" dxfId="440" priority="1325">
      <formula>AND(OR(E19=7,E19=9),Y19=$AY$14)</formula>
    </cfRule>
  </conditionalFormatting>
  <conditionalFormatting sqref="Y22">
    <cfRule type="expression" dxfId="439" priority="1323">
      <formula>Y23=$AY$19</formula>
    </cfRule>
    <cfRule type="expression" dxfId="438" priority="1324">
      <formula>Y23=$AY$20</formula>
    </cfRule>
  </conditionalFormatting>
  <conditionalFormatting sqref="Y22">
    <cfRule type="expression" dxfId="437" priority="1322">
      <formula>AND(OR(E23=7,E23=9),Y23=$AY$14)</formula>
    </cfRule>
  </conditionalFormatting>
  <conditionalFormatting sqref="Y26">
    <cfRule type="expression" dxfId="436" priority="1320">
      <formula>Y27=$AY$19</formula>
    </cfRule>
    <cfRule type="expression" dxfId="435" priority="1321">
      <formula>Y27=$AY$20</formula>
    </cfRule>
  </conditionalFormatting>
  <conditionalFormatting sqref="Y26">
    <cfRule type="expression" dxfId="434" priority="1319">
      <formula>AND(OR(E27=7,E27=9),Y27=$AY$14)</formula>
    </cfRule>
  </conditionalFormatting>
  <conditionalFormatting sqref="Y30">
    <cfRule type="expression" dxfId="433" priority="1317">
      <formula>Y31=$AY$19</formula>
    </cfRule>
    <cfRule type="expression" dxfId="432" priority="1318">
      <formula>Y31=$AY$20</formula>
    </cfRule>
  </conditionalFormatting>
  <conditionalFormatting sqref="Y30">
    <cfRule type="expression" dxfId="431" priority="1316">
      <formula>AND(OR(E31=7,E31=9),Y31=$AY$14)</formula>
    </cfRule>
  </conditionalFormatting>
  <conditionalFormatting sqref="Y19">
    <cfRule type="expression" dxfId="430" priority="1293">
      <formula>Y19="土"</formula>
    </cfRule>
    <cfRule type="expression" dxfId="429" priority="1294">
      <formula>Y19="日"</formula>
    </cfRule>
  </conditionalFormatting>
  <conditionalFormatting sqref="Y19">
    <cfRule type="expression" dxfId="428" priority="1292">
      <formula>AND(OR(E19=7,E19=9),Y19=$AY$14)</formula>
    </cfRule>
  </conditionalFormatting>
  <conditionalFormatting sqref="Y23">
    <cfRule type="expression" dxfId="427" priority="1290">
      <formula>Y23="土"</formula>
    </cfRule>
    <cfRule type="expression" dxfId="426" priority="1291">
      <formula>Y23="日"</formula>
    </cfRule>
  </conditionalFormatting>
  <conditionalFormatting sqref="Y23">
    <cfRule type="expression" dxfId="425" priority="1289">
      <formula>AND(OR(E23=7,E23=9),Y23=$AY$14)</formula>
    </cfRule>
  </conditionalFormatting>
  <conditionalFormatting sqref="Y27">
    <cfRule type="expression" dxfId="424" priority="1287">
      <formula>Y27="土"</formula>
    </cfRule>
    <cfRule type="expression" dxfId="423" priority="1288">
      <formula>Y27="日"</formula>
    </cfRule>
  </conditionalFormatting>
  <conditionalFormatting sqref="Y27">
    <cfRule type="expression" dxfId="422" priority="1286">
      <formula>AND(OR(E27=7,E27=9),Y27=$AY$14)</formula>
    </cfRule>
  </conditionalFormatting>
  <conditionalFormatting sqref="Y31">
    <cfRule type="expression" dxfId="421" priority="1284">
      <formula>Y31="土"</formula>
    </cfRule>
    <cfRule type="expression" dxfId="420" priority="1285">
      <formula>Y31="日"</formula>
    </cfRule>
  </conditionalFormatting>
  <conditionalFormatting sqref="Y31">
    <cfRule type="expression" dxfId="419" priority="1283">
      <formula>AND(OR(E31=7,E31=9),Y31=$AY$14)</formula>
    </cfRule>
  </conditionalFormatting>
  <conditionalFormatting sqref="Z18">
    <cfRule type="expression" dxfId="418" priority="1260">
      <formula>Z19=$AY$19</formula>
    </cfRule>
    <cfRule type="expression" dxfId="417" priority="1261">
      <formula>Z19=$AY$20</formula>
    </cfRule>
  </conditionalFormatting>
  <conditionalFormatting sqref="Z18">
    <cfRule type="expression" dxfId="416" priority="1259">
      <formula>AND(OR(E19=7,E19=9),Z19=$AY$14)</formula>
    </cfRule>
  </conditionalFormatting>
  <conditionalFormatting sqref="Z22">
    <cfRule type="expression" dxfId="415" priority="1257">
      <formula>Z23=$AY$19</formula>
    </cfRule>
    <cfRule type="expression" dxfId="414" priority="1258">
      <formula>Z23=$AY$20</formula>
    </cfRule>
  </conditionalFormatting>
  <conditionalFormatting sqref="Z22">
    <cfRule type="expression" dxfId="413" priority="1256">
      <formula>AND(OR(E23=7,E23=9),Z23=$AY$14)</formula>
    </cfRule>
  </conditionalFormatting>
  <conditionalFormatting sqref="Z26">
    <cfRule type="expression" dxfId="412" priority="1254">
      <formula>Z27=$AY$19</formula>
    </cfRule>
    <cfRule type="expression" dxfId="411" priority="1255">
      <formula>Z27=$AY$20</formula>
    </cfRule>
  </conditionalFormatting>
  <conditionalFormatting sqref="Z26">
    <cfRule type="expression" dxfId="410" priority="1253">
      <formula>AND(OR(E27=7,E27=9),Z27=$AY$14)</formula>
    </cfRule>
  </conditionalFormatting>
  <conditionalFormatting sqref="Z30">
    <cfRule type="expression" dxfId="409" priority="1251">
      <formula>Z31=$AY$19</formula>
    </cfRule>
    <cfRule type="expression" dxfId="408" priority="1252">
      <formula>Z31=$AY$20</formula>
    </cfRule>
  </conditionalFormatting>
  <conditionalFormatting sqref="Z30">
    <cfRule type="expression" dxfId="407" priority="1250">
      <formula>AND(OR(E31=7,E31=9),Z31=$AY$14)</formula>
    </cfRule>
  </conditionalFormatting>
  <conditionalFormatting sqref="Z19">
    <cfRule type="expression" dxfId="406" priority="1227">
      <formula>Z19="土"</formula>
    </cfRule>
    <cfRule type="expression" dxfId="405" priority="1228">
      <formula>Z19="日"</formula>
    </cfRule>
  </conditionalFormatting>
  <conditionalFormatting sqref="Z19">
    <cfRule type="expression" dxfId="404" priority="1226">
      <formula>AND(OR(E19=7,E19=9),Z19=$AY$14)</formula>
    </cfRule>
  </conditionalFormatting>
  <conditionalFormatting sqref="Z23">
    <cfRule type="expression" dxfId="403" priority="1224">
      <formula>Z23="土"</formula>
    </cfRule>
    <cfRule type="expression" dxfId="402" priority="1225">
      <formula>Z23="日"</formula>
    </cfRule>
  </conditionalFormatting>
  <conditionalFormatting sqref="Z23">
    <cfRule type="expression" dxfId="401" priority="1223">
      <formula>AND(OR(E23=7,E23=9),Z23=$AY$14)</formula>
    </cfRule>
  </conditionalFormatting>
  <conditionalFormatting sqref="Z27">
    <cfRule type="expression" dxfId="400" priority="1221">
      <formula>Z27="土"</formula>
    </cfRule>
    <cfRule type="expression" dxfId="399" priority="1222">
      <formula>Z27="日"</formula>
    </cfRule>
  </conditionalFormatting>
  <conditionalFormatting sqref="Z27">
    <cfRule type="expression" dxfId="398" priority="1220">
      <formula>AND(OR(E27=7,E27=9),Z27=$AY$14)</formula>
    </cfRule>
  </conditionalFormatting>
  <conditionalFormatting sqref="Z31">
    <cfRule type="expression" dxfId="397" priority="1218">
      <formula>Z31="土"</formula>
    </cfRule>
    <cfRule type="expression" dxfId="396" priority="1219">
      <formula>Z31="日"</formula>
    </cfRule>
  </conditionalFormatting>
  <conditionalFormatting sqref="Z31">
    <cfRule type="expression" dxfId="395" priority="1217">
      <formula>AND(OR(E31=7,E31=9),Z31=$AY$14)</formula>
    </cfRule>
  </conditionalFormatting>
  <conditionalFormatting sqref="AA18">
    <cfRule type="expression" dxfId="394" priority="1194">
      <formula>AA19=$AY$19</formula>
    </cfRule>
    <cfRule type="expression" dxfId="393" priority="1195">
      <formula>AA19=$AY$20</formula>
    </cfRule>
  </conditionalFormatting>
  <conditionalFormatting sqref="AA18">
    <cfRule type="expression" dxfId="392" priority="1193">
      <formula>AND(OR(E19=7,E19=9),AA19=$AY$14)</formula>
    </cfRule>
  </conditionalFormatting>
  <conditionalFormatting sqref="AA22">
    <cfRule type="expression" dxfId="391" priority="1191">
      <formula>AA23=$AY$19</formula>
    </cfRule>
    <cfRule type="expression" dxfId="390" priority="1192">
      <formula>AA23=$AY$20</formula>
    </cfRule>
  </conditionalFormatting>
  <conditionalFormatting sqref="AA22">
    <cfRule type="expression" dxfId="389" priority="1190">
      <formula>AND(OR(E23=7,E23=9),AA23=$AY$14)</formula>
    </cfRule>
  </conditionalFormatting>
  <conditionalFormatting sqref="AA26">
    <cfRule type="expression" dxfId="388" priority="1188">
      <formula>AA27=$AY$19</formula>
    </cfRule>
    <cfRule type="expression" dxfId="387" priority="1189">
      <formula>AA27=$AY$20</formula>
    </cfRule>
  </conditionalFormatting>
  <conditionalFormatting sqref="AA26">
    <cfRule type="expression" dxfId="386" priority="1187">
      <formula>AND(OR(E27=7,E27=9),AA27=$AY$14)</formula>
    </cfRule>
  </conditionalFormatting>
  <conditionalFormatting sqref="AA30">
    <cfRule type="expression" dxfId="385" priority="1185">
      <formula>AA31=$AY$19</formula>
    </cfRule>
    <cfRule type="expression" dxfId="384" priority="1186">
      <formula>AA31=$AY$20</formula>
    </cfRule>
  </conditionalFormatting>
  <conditionalFormatting sqref="AA30">
    <cfRule type="expression" dxfId="383" priority="1184">
      <formula>AND(OR(E31=7,E31=9),AA31=$AY$14)</formula>
    </cfRule>
  </conditionalFormatting>
  <conditionalFormatting sqref="AA19">
    <cfRule type="expression" dxfId="382" priority="1161">
      <formula>AA19="土"</formula>
    </cfRule>
    <cfRule type="expression" dxfId="381" priority="1162">
      <formula>AA19="日"</formula>
    </cfRule>
  </conditionalFormatting>
  <conditionalFormatting sqref="AA19">
    <cfRule type="expression" dxfId="380" priority="1160">
      <formula>AND(OR(E19=7,E19=9),AA19=$AY$14)</formula>
    </cfRule>
  </conditionalFormatting>
  <conditionalFormatting sqref="AA23">
    <cfRule type="expression" dxfId="379" priority="1158">
      <formula>AA23="土"</formula>
    </cfRule>
    <cfRule type="expression" dxfId="378" priority="1159">
      <formula>AA23="日"</formula>
    </cfRule>
  </conditionalFormatting>
  <conditionalFormatting sqref="AA23">
    <cfRule type="expression" dxfId="377" priority="1157">
      <formula>AND(OR(E23=7,E23=9),AA23=$AY$14)</formula>
    </cfRule>
  </conditionalFormatting>
  <conditionalFormatting sqref="AA27">
    <cfRule type="expression" dxfId="376" priority="1155">
      <formula>AA27="土"</formula>
    </cfRule>
    <cfRule type="expression" dxfId="375" priority="1156">
      <formula>AA27="日"</formula>
    </cfRule>
  </conditionalFormatting>
  <conditionalFormatting sqref="AA27">
    <cfRule type="expression" dxfId="374" priority="1154">
      <formula>AND(OR(E27=7,E27=9),AA27=$AY$14)</formula>
    </cfRule>
  </conditionalFormatting>
  <conditionalFormatting sqref="AA31">
    <cfRule type="expression" dxfId="373" priority="1152">
      <formula>AA31="土"</formula>
    </cfRule>
    <cfRule type="expression" dxfId="372" priority="1153">
      <formula>AA31="日"</formula>
    </cfRule>
  </conditionalFormatting>
  <conditionalFormatting sqref="AA31">
    <cfRule type="expression" dxfId="371" priority="1151">
      <formula>AND(OR(E31=7,E31=9),AA31=$AY$14)</formula>
    </cfRule>
  </conditionalFormatting>
  <conditionalFormatting sqref="AB18">
    <cfRule type="expression" dxfId="370" priority="1128">
      <formula>AB19=$AY$19</formula>
    </cfRule>
    <cfRule type="expression" dxfId="369" priority="1129">
      <formula>AB19=$AY$20</formula>
    </cfRule>
  </conditionalFormatting>
  <conditionalFormatting sqref="AB18">
    <cfRule type="expression" dxfId="368" priority="1127">
      <formula>AND(OR(E19=7,E19=9),AB19=$AY$14)</formula>
    </cfRule>
  </conditionalFormatting>
  <conditionalFormatting sqref="AB22">
    <cfRule type="expression" dxfId="367" priority="1125">
      <formula>AB23=$AY$19</formula>
    </cfRule>
    <cfRule type="expression" dxfId="366" priority="1126">
      <formula>AB23=$AY$20</formula>
    </cfRule>
  </conditionalFormatting>
  <conditionalFormatting sqref="AB22">
    <cfRule type="expression" dxfId="365" priority="1124">
      <formula>AND(OR(E23=7,E23=9),AB23=$AY$14)</formula>
    </cfRule>
  </conditionalFormatting>
  <conditionalFormatting sqref="AB26">
    <cfRule type="expression" dxfId="364" priority="1122">
      <formula>AB27=$AY$19</formula>
    </cfRule>
    <cfRule type="expression" dxfId="363" priority="1123">
      <formula>AB27=$AY$20</formula>
    </cfRule>
  </conditionalFormatting>
  <conditionalFormatting sqref="AB26">
    <cfRule type="expression" dxfId="362" priority="1121">
      <formula>AND(OR(E27=7,E27=9),AB27=$AY$14)</formula>
    </cfRule>
  </conditionalFormatting>
  <conditionalFormatting sqref="AB30">
    <cfRule type="expression" dxfId="361" priority="1119">
      <formula>AB31=$AY$19</formula>
    </cfRule>
    <cfRule type="expression" dxfId="360" priority="1120">
      <formula>AB31=$AY$20</formula>
    </cfRule>
  </conditionalFormatting>
  <conditionalFormatting sqref="AB30">
    <cfRule type="expression" dxfId="359" priority="1118">
      <formula>AND(OR(E31=7,E31=9),AB31=$AY$14)</formula>
    </cfRule>
  </conditionalFormatting>
  <conditionalFormatting sqref="AB19">
    <cfRule type="expression" dxfId="358" priority="1095">
      <formula>AB19="土"</formula>
    </cfRule>
    <cfRule type="expression" dxfId="357" priority="1096">
      <formula>AB19="日"</formula>
    </cfRule>
  </conditionalFormatting>
  <conditionalFormatting sqref="AB19">
    <cfRule type="expression" dxfId="356" priority="1094">
      <formula>AND(OR(E19=7,E19=9),AB19=$AY$14)</formula>
    </cfRule>
  </conditionalFormatting>
  <conditionalFormatting sqref="AB23">
    <cfRule type="expression" dxfId="355" priority="1092">
      <formula>AB23="土"</formula>
    </cfRule>
    <cfRule type="expression" dxfId="354" priority="1093">
      <formula>AB23="日"</formula>
    </cfRule>
  </conditionalFormatting>
  <conditionalFormatting sqref="AB23">
    <cfRule type="expression" dxfId="353" priority="1091">
      <formula>AND(OR(E23=7,E23=9),AB23=$AY$14)</formula>
    </cfRule>
  </conditionalFormatting>
  <conditionalFormatting sqref="AB27">
    <cfRule type="expression" dxfId="352" priority="1089">
      <formula>AB27="土"</formula>
    </cfRule>
    <cfRule type="expression" dxfId="351" priority="1090">
      <formula>AB27="日"</formula>
    </cfRule>
  </conditionalFormatting>
  <conditionalFormatting sqref="AB27">
    <cfRule type="expression" dxfId="350" priority="1088">
      <formula>AND(OR(E27=7,E27=9),AB27=$AY$14)</formula>
    </cfRule>
  </conditionalFormatting>
  <conditionalFormatting sqref="AB31">
    <cfRule type="expression" dxfId="349" priority="1086">
      <formula>AB31="土"</formula>
    </cfRule>
    <cfRule type="expression" dxfId="348" priority="1087">
      <formula>AB31="日"</formula>
    </cfRule>
  </conditionalFormatting>
  <conditionalFormatting sqref="AB31">
    <cfRule type="expression" dxfId="347" priority="1085">
      <formula>AND(OR(E31=7,E31=9),AB31=$AY$14)</formula>
    </cfRule>
  </conditionalFormatting>
  <conditionalFormatting sqref="AC18">
    <cfRule type="expression" dxfId="346" priority="1062">
      <formula>AC19=$AY$19</formula>
    </cfRule>
    <cfRule type="expression" dxfId="345" priority="1063">
      <formula>AC19=$AY$20</formula>
    </cfRule>
  </conditionalFormatting>
  <conditionalFormatting sqref="AC18">
    <cfRule type="expression" dxfId="344" priority="1060">
      <formula>AND(E19=3,$AY$2=2021,2024,2025,2026,2028,2029,2030)</formula>
    </cfRule>
    <cfRule type="expression" dxfId="343" priority="1061">
      <formula>AND(OR(E19=7,E19=9),AC19=$AY$14)</formula>
    </cfRule>
  </conditionalFormatting>
  <conditionalFormatting sqref="AC22">
    <cfRule type="expression" dxfId="342" priority="1058">
      <formula>AC23=$AY$19</formula>
    </cfRule>
    <cfRule type="expression" dxfId="341" priority="1059">
      <formula>AC23=$AY$20</formula>
    </cfRule>
  </conditionalFormatting>
  <conditionalFormatting sqref="AC22">
    <cfRule type="expression" dxfId="340" priority="1056">
      <formula>AND(E23=3,$AY$2=2021,2024,2025,2026,2028,2029,2030)</formula>
    </cfRule>
    <cfRule type="expression" dxfId="339" priority="1057">
      <formula>AND(OR(E23=7,E23=9),AC23=$AY$14)</formula>
    </cfRule>
  </conditionalFormatting>
  <conditionalFormatting sqref="AC26">
    <cfRule type="expression" dxfId="338" priority="1054">
      <formula>AC27=$AY$19</formula>
    </cfRule>
    <cfRule type="expression" dxfId="337" priority="1055">
      <formula>AC27=$AY$20</formula>
    </cfRule>
  </conditionalFormatting>
  <conditionalFormatting sqref="AC26">
    <cfRule type="expression" dxfId="336" priority="1052">
      <formula>AND(E27=3,$AY$2=2021,2024,2025,2026,2028,2029,2030)</formula>
    </cfRule>
    <cfRule type="expression" dxfId="335" priority="1053">
      <formula>AND(OR(E27=7,E27=9),AC27=$AY$14)</formula>
    </cfRule>
  </conditionalFormatting>
  <conditionalFormatting sqref="AC30">
    <cfRule type="expression" dxfId="334" priority="1050">
      <formula>AC31=$AY$19</formula>
    </cfRule>
    <cfRule type="expression" dxfId="333" priority="1051">
      <formula>AC31=$AY$20</formula>
    </cfRule>
  </conditionalFormatting>
  <conditionalFormatting sqref="AC30">
    <cfRule type="expression" dxfId="332" priority="1048">
      <formula>AND(E31=3,$AY$2=2021,2024,2025,2026,2028,2029,2030)</formula>
    </cfRule>
    <cfRule type="expression" dxfId="331" priority="1049">
      <formula>AND(OR(E31=7,E31=9),AC31=$AY$14)</formula>
    </cfRule>
  </conditionalFormatting>
  <conditionalFormatting sqref="AC19">
    <cfRule type="expression" dxfId="330" priority="1018">
      <formula>AC19="土"</formula>
    </cfRule>
    <cfRule type="expression" dxfId="329" priority="1019">
      <formula>AC19="日"</formula>
    </cfRule>
  </conditionalFormatting>
  <conditionalFormatting sqref="AC19">
    <cfRule type="expression" dxfId="328" priority="1016">
      <formula>AND(D+$AY$2=2021,2024,2025,2026,2028,2029,2030)</formula>
    </cfRule>
    <cfRule type="expression" dxfId="327" priority="1017">
      <formula>AND(OR(E19=7,E19=9),AC19=$AY$14)</formula>
    </cfRule>
  </conditionalFormatting>
  <conditionalFormatting sqref="AC27">
    <cfRule type="expression" dxfId="326" priority="1014">
      <formula>AC27="土"</formula>
    </cfRule>
    <cfRule type="expression" dxfId="325" priority="1015">
      <formula>AC27="日"</formula>
    </cfRule>
  </conditionalFormatting>
  <conditionalFormatting sqref="AC27">
    <cfRule type="expression" dxfId="324" priority="1012">
      <formula>AND(D+$AY$2=2021,2024,2025,2026,2028,2029,2030)</formula>
    </cfRule>
    <cfRule type="expression" dxfId="323" priority="1013">
      <formula>AND(OR(E27=7,E27=9),AC27=$AY$14)</formula>
    </cfRule>
  </conditionalFormatting>
  <conditionalFormatting sqref="AC31">
    <cfRule type="expression" dxfId="322" priority="1010">
      <formula>AC31="土"</formula>
    </cfRule>
    <cfRule type="expression" dxfId="321" priority="1011">
      <formula>AC31="日"</formula>
    </cfRule>
  </conditionalFormatting>
  <conditionalFormatting sqref="AC31">
    <cfRule type="expression" dxfId="320" priority="1008">
      <formula>AND(D+$AY$2=2021,2024,2025,2026,2028,2029,2030)</formula>
    </cfRule>
    <cfRule type="expression" dxfId="319" priority="1009">
      <formula>AND(OR(E31=7,E31=9),AC31=$AY$14)</formula>
    </cfRule>
  </conditionalFormatting>
  <conditionalFormatting sqref="AC23">
    <cfRule type="expression" dxfId="318" priority="978">
      <formula>AC23="土"</formula>
    </cfRule>
    <cfRule type="expression" dxfId="317" priority="979">
      <formula>AC23="日"</formula>
    </cfRule>
  </conditionalFormatting>
  <conditionalFormatting sqref="AC23">
    <cfRule type="expression" dxfId="316" priority="976">
      <formula>AND(E23=3,+$AY$2=2021,2024,2025,2026,2028,2029,2030)</formula>
    </cfRule>
    <cfRule type="expression" dxfId="315" priority="977">
      <formula>AND(OR(E23=7,E23=9),AC23=$AY$14)</formula>
    </cfRule>
  </conditionalFormatting>
  <conditionalFormatting sqref="AD18">
    <cfRule type="expression" dxfId="314" priority="974">
      <formula>AD19=$AY$19</formula>
    </cfRule>
    <cfRule type="expression" dxfId="313" priority="975">
      <formula>AD19=$AY$20</formula>
    </cfRule>
  </conditionalFormatting>
  <conditionalFormatting sqref="AD18">
    <cfRule type="expression" dxfId="312" priority="972">
      <formula>AND(E19=3,+$AY$2=2022,2023,2027,2031)</formula>
    </cfRule>
    <cfRule type="expression" dxfId="311" priority="973">
      <formula>AND(OR(E19=7,E19=9),AD19=$AY$14)</formula>
    </cfRule>
  </conditionalFormatting>
  <conditionalFormatting sqref="AD22">
    <cfRule type="expression" dxfId="310" priority="970">
      <formula>AD23=$AY$19</formula>
    </cfRule>
    <cfRule type="expression" dxfId="309" priority="971">
      <formula>AD23=$AY$20</formula>
    </cfRule>
  </conditionalFormatting>
  <conditionalFormatting sqref="AD22">
    <cfRule type="expression" dxfId="308" priority="968">
      <formula>AND(E23=3,+$AY$2=2022,2023,2027,2031)</formula>
    </cfRule>
    <cfRule type="expression" dxfId="307" priority="969">
      <formula>AND(OR(E23=7,E23=9),AD23=$AY$14)</formula>
    </cfRule>
  </conditionalFormatting>
  <conditionalFormatting sqref="AD26">
    <cfRule type="expression" dxfId="306" priority="966">
      <formula>AD27=$AY$19</formula>
    </cfRule>
    <cfRule type="expression" dxfId="305" priority="967">
      <formula>AD27=$AY$20</formula>
    </cfRule>
  </conditionalFormatting>
  <conditionalFormatting sqref="AD26">
    <cfRule type="expression" dxfId="304" priority="964">
      <formula>AND(E27=3,+$AY$2=2022,2023,2027,2031)</formula>
    </cfRule>
    <cfRule type="expression" dxfId="303" priority="965">
      <formula>AND(OR(E27=7,E27=9),AD27=$AY$14)</formula>
    </cfRule>
  </conditionalFormatting>
  <conditionalFormatting sqref="AD30">
    <cfRule type="expression" dxfId="302" priority="962">
      <formula>AD31=$AY$19</formula>
    </cfRule>
    <cfRule type="expression" dxfId="301" priority="963">
      <formula>AD31=$AY$20</formula>
    </cfRule>
  </conditionalFormatting>
  <conditionalFormatting sqref="AD30">
    <cfRule type="expression" dxfId="300" priority="960">
      <formula>AND(E31=3,+$AY$2=2022,2023,2027,2031)</formula>
    </cfRule>
    <cfRule type="expression" dxfId="299" priority="961">
      <formula>AND(OR(E31=7,E31=9),AD31=$AY$14)</formula>
    </cfRule>
  </conditionalFormatting>
  <conditionalFormatting sqref="AD19">
    <cfRule type="expression" dxfId="298" priority="930">
      <formula>AD19="土"</formula>
    </cfRule>
    <cfRule type="expression" dxfId="297" priority="931">
      <formula>AD19="日"</formula>
    </cfRule>
  </conditionalFormatting>
  <conditionalFormatting sqref="AD19">
    <cfRule type="expression" dxfId="296" priority="928">
      <formula>AND(E19=3,$AY$2=2022,2023,2027,2031)</formula>
    </cfRule>
    <cfRule type="expression" dxfId="295" priority="929">
      <formula>AND(OR(E19=7,E19=9),AD19=$AY$14)</formula>
    </cfRule>
  </conditionalFormatting>
  <conditionalFormatting sqref="AD23">
    <cfRule type="expression" dxfId="294" priority="926">
      <formula>AD23="土"</formula>
    </cfRule>
    <cfRule type="expression" dxfId="293" priority="927">
      <formula>AD23="日"</formula>
    </cfRule>
  </conditionalFormatting>
  <conditionalFormatting sqref="AD23">
    <cfRule type="expression" dxfId="292" priority="924">
      <formula>AND(E23=3,$AY$2=2022,2023,2027,2031)</formula>
    </cfRule>
    <cfRule type="expression" dxfId="291" priority="925">
      <formula>AND(OR(E23=7,E23=9),AD23=$AY$14)</formula>
    </cfRule>
  </conditionalFormatting>
  <conditionalFormatting sqref="AD27">
    <cfRule type="expression" dxfId="290" priority="922">
      <formula>AD27="土"</formula>
    </cfRule>
    <cfRule type="expression" dxfId="289" priority="923">
      <formula>AD27="日"</formula>
    </cfRule>
  </conditionalFormatting>
  <conditionalFormatting sqref="AD27">
    <cfRule type="expression" dxfId="288" priority="920">
      <formula>AND(E27=3,$AY$2=2022,2023,2027,2031)</formula>
    </cfRule>
    <cfRule type="expression" dxfId="287" priority="921">
      <formula>AND(OR(E27=7,E27=9),AD27=$AY$14)</formula>
    </cfRule>
  </conditionalFormatting>
  <conditionalFormatting sqref="AD31">
    <cfRule type="expression" dxfId="286" priority="918">
      <formula>AD31="土"</formula>
    </cfRule>
    <cfRule type="expression" dxfId="285" priority="919">
      <formula>AD31="日"</formula>
    </cfRule>
  </conditionalFormatting>
  <conditionalFormatting sqref="AD31">
    <cfRule type="expression" dxfId="284" priority="916">
      <formula>AND(E31=3,$AY$2=2022,2023,2027,2031)</formula>
    </cfRule>
    <cfRule type="expression" dxfId="283" priority="917">
      <formula>AND(OR(E31=7,E31=9),AD31=$AY$14)</formula>
    </cfRule>
  </conditionalFormatting>
  <conditionalFormatting sqref="R18">
    <cfRule type="expression" dxfId="282" priority="886">
      <formula>R19=$AY$19</formula>
    </cfRule>
    <cfRule type="expression" dxfId="281" priority="887">
      <formula>R19=$AY$20</formula>
    </cfRule>
  </conditionalFormatting>
  <conditionalFormatting sqref="R18">
    <cfRule type="expression" dxfId="280" priority="885">
      <formula>AND(OR(E19=1,E19=10),$R$15=$AY$14)</formula>
    </cfRule>
  </conditionalFormatting>
  <conditionalFormatting sqref="R22">
    <cfRule type="expression" dxfId="279" priority="883">
      <formula>R23=$AY$19</formula>
    </cfRule>
    <cfRule type="expression" dxfId="278" priority="884">
      <formula>R23=$AY$20</formula>
    </cfRule>
  </conditionalFormatting>
  <conditionalFormatting sqref="R22">
    <cfRule type="expression" dxfId="277" priority="882">
      <formula>AND(OR(E23=1,E23=10),$R$15=$AY$14)</formula>
    </cfRule>
  </conditionalFormatting>
  <conditionalFormatting sqref="R26">
    <cfRule type="expression" dxfId="276" priority="880">
      <formula>R27=$AY$19</formula>
    </cfRule>
    <cfRule type="expression" dxfId="275" priority="881">
      <formula>R27=$AY$20</formula>
    </cfRule>
  </conditionalFormatting>
  <conditionalFormatting sqref="R26">
    <cfRule type="expression" dxfId="274" priority="879">
      <formula>AND(OR(E27=1,E27=10),$R$15=$AY$14)</formula>
    </cfRule>
  </conditionalFormatting>
  <conditionalFormatting sqref="R30">
    <cfRule type="expression" dxfId="273" priority="877">
      <formula>R31=$AY$19</formula>
    </cfRule>
    <cfRule type="expression" dxfId="272" priority="878">
      <formula>R31=$AY$20</formula>
    </cfRule>
  </conditionalFormatting>
  <conditionalFormatting sqref="R30">
    <cfRule type="expression" dxfId="271" priority="876">
      <formula>AND(OR(E31=1,E31=10),$R$15=$AY$14)</formula>
    </cfRule>
  </conditionalFormatting>
  <conditionalFormatting sqref="R19">
    <cfRule type="expression" dxfId="270" priority="853">
      <formula>R19="土"</formula>
    </cfRule>
    <cfRule type="expression" dxfId="269" priority="854">
      <formula>R19="日"</formula>
    </cfRule>
  </conditionalFormatting>
  <conditionalFormatting sqref="R19">
    <cfRule type="expression" dxfId="268" priority="852">
      <formula>AND(OR(E19=1,E19=10),R19=$AY$14)</formula>
    </cfRule>
  </conditionalFormatting>
  <conditionalFormatting sqref="R23">
    <cfRule type="expression" dxfId="267" priority="850">
      <formula>R23="土"</formula>
    </cfRule>
    <cfRule type="expression" dxfId="266" priority="851">
      <formula>R23="日"</formula>
    </cfRule>
  </conditionalFormatting>
  <conditionalFormatting sqref="R23">
    <cfRule type="expression" dxfId="265" priority="849">
      <formula>AND(OR(E23=1,E23=10),R23=$AY$14)</formula>
    </cfRule>
  </conditionalFormatting>
  <conditionalFormatting sqref="R27">
    <cfRule type="expression" dxfId="264" priority="847">
      <formula>R27="土"</formula>
    </cfRule>
    <cfRule type="expression" dxfId="263" priority="848">
      <formula>R27="日"</formula>
    </cfRule>
  </conditionalFormatting>
  <conditionalFormatting sqref="R27">
    <cfRule type="expression" dxfId="262" priority="846">
      <formula>AND(OR(E27=1,E27=10),R27=$AY$14)</formula>
    </cfRule>
  </conditionalFormatting>
  <conditionalFormatting sqref="R31">
    <cfRule type="expression" dxfId="261" priority="844">
      <formula>R31="土"</formula>
    </cfRule>
    <cfRule type="expression" dxfId="260" priority="845">
      <formula>R31="日"</formula>
    </cfRule>
  </conditionalFormatting>
  <conditionalFormatting sqref="R31">
    <cfRule type="expression" dxfId="259" priority="843">
      <formula>AND(OR(E31=1,E31=10),R31=$AY$14)</formula>
    </cfRule>
  </conditionalFormatting>
  <conditionalFormatting sqref="S18">
    <cfRule type="expression" dxfId="258" priority="820">
      <formula>S19=$AY$19</formula>
    </cfRule>
    <cfRule type="expression" dxfId="257" priority="821">
      <formula>S19=$AY$20</formula>
    </cfRule>
  </conditionalFormatting>
  <conditionalFormatting sqref="S18">
    <cfRule type="expression" dxfId="256" priority="819">
      <formula>AND(OR(E19=1,E19=10),S19=$AY$14)</formula>
    </cfRule>
  </conditionalFormatting>
  <conditionalFormatting sqref="S22">
    <cfRule type="expression" dxfId="255" priority="817">
      <formula>S23=$AY$19</formula>
    </cfRule>
    <cfRule type="expression" dxfId="254" priority="818">
      <formula>S23=$AY$20</formula>
    </cfRule>
  </conditionalFormatting>
  <conditionalFormatting sqref="S22">
    <cfRule type="expression" dxfId="253" priority="816">
      <formula>AND(OR(E23=1,E23=10),S23=$AY$14)</formula>
    </cfRule>
  </conditionalFormatting>
  <conditionalFormatting sqref="S26">
    <cfRule type="expression" dxfId="252" priority="814">
      <formula>S27=$AY$19</formula>
    </cfRule>
    <cfRule type="expression" dxfId="251" priority="815">
      <formula>S27=$AY$20</formula>
    </cfRule>
  </conditionalFormatting>
  <conditionalFormatting sqref="S26">
    <cfRule type="expression" dxfId="250" priority="813">
      <formula>AND(OR(E27=1,E27=10),S27=$AY$14)</formula>
    </cfRule>
  </conditionalFormatting>
  <conditionalFormatting sqref="S30">
    <cfRule type="expression" dxfId="249" priority="811">
      <formula>S31=$AY$19</formula>
    </cfRule>
    <cfRule type="expression" dxfId="248" priority="812">
      <formula>S31=$AY$20</formula>
    </cfRule>
  </conditionalFormatting>
  <conditionalFormatting sqref="S30">
    <cfRule type="expression" dxfId="247" priority="810">
      <formula>AND(OR(E31=1,E31=10),S31=$AY$14)</formula>
    </cfRule>
  </conditionalFormatting>
  <conditionalFormatting sqref="S19">
    <cfRule type="expression" dxfId="246" priority="787">
      <formula>S19="土"</formula>
    </cfRule>
    <cfRule type="expression" dxfId="245" priority="788">
      <formula>S19="日"</formula>
    </cfRule>
  </conditionalFormatting>
  <conditionalFormatting sqref="S19">
    <cfRule type="expression" dxfId="244" priority="786">
      <formula>AND(OR(E19=1,E19=10),S19=$AY$14)</formula>
    </cfRule>
  </conditionalFormatting>
  <conditionalFormatting sqref="S23">
    <cfRule type="expression" dxfId="243" priority="784">
      <formula>S23="土"</formula>
    </cfRule>
    <cfRule type="expression" dxfId="242" priority="785">
      <formula>S23="日"</formula>
    </cfRule>
  </conditionalFormatting>
  <conditionalFormatting sqref="S23">
    <cfRule type="expression" dxfId="241" priority="783">
      <formula>AND(OR(E23=1,E23=10),S23=$AY$14)</formula>
    </cfRule>
  </conditionalFormatting>
  <conditionalFormatting sqref="S27">
    <cfRule type="expression" dxfId="240" priority="781">
      <formula>S27="土"</formula>
    </cfRule>
    <cfRule type="expression" dxfId="239" priority="782">
      <formula>S27="日"</formula>
    </cfRule>
  </conditionalFormatting>
  <conditionalFormatting sqref="S27">
    <cfRule type="expression" dxfId="238" priority="780">
      <formula>AND(OR(E27=1,E27=10),S27=$AY$14)</formula>
    </cfRule>
  </conditionalFormatting>
  <conditionalFormatting sqref="S31">
    <cfRule type="expression" dxfId="237" priority="778">
      <formula>S31="土"</formula>
    </cfRule>
    <cfRule type="expression" dxfId="236" priority="779">
      <formula>S31="日"</formula>
    </cfRule>
  </conditionalFormatting>
  <conditionalFormatting sqref="S31">
    <cfRule type="expression" dxfId="235" priority="777">
      <formula>AND(OR(E31=1,E31=10),S31=$AY$14)</formula>
    </cfRule>
  </conditionalFormatting>
  <conditionalFormatting sqref="T18">
    <cfRule type="expression" dxfId="234" priority="754">
      <formula>T19=$AY$19</formula>
    </cfRule>
    <cfRule type="expression" dxfId="233" priority="755">
      <formula>T19=$AY$20</formula>
    </cfRule>
  </conditionalFormatting>
  <conditionalFormatting sqref="T18">
    <cfRule type="expression" dxfId="232" priority="752">
      <formula>E19=8</formula>
    </cfRule>
    <cfRule type="expression" dxfId="231" priority="753">
      <formula>E19=2</formula>
    </cfRule>
  </conditionalFormatting>
  <conditionalFormatting sqref="T18">
    <cfRule type="expression" dxfId="230" priority="751">
      <formula>AND(OR(E19=1,E19=10),T19=$AY$14)</formula>
    </cfRule>
  </conditionalFormatting>
  <conditionalFormatting sqref="T22">
    <cfRule type="expression" dxfId="229" priority="749">
      <formula>T23=$AY$19</formula>
    </cfRule>
    <cfRule type="expression" dxfId="228" priority="750">
      <formula>T23=$AY$20</formula>
    </cfRule>
  </conditionalFormatting>
  <conditionalFormatting sqref="T22">
    <cfRule type="expression" dxfId="227" priority="747">
      <formula>E23=8</formula>
    </cfRule>
    <cfRule type="expression" dxfId="226" priority="748">
      <formula>E23=2</formula>
    </cfRule>
  </conditionalFormatting>
  <conditionalFormatting sqref="T22">
    <cfRule type="expression" dxfId="225" priority="746">
      <formula>AND(OR(E23=1,E23=10),T23=$AY$14)</formula>
    </cfRule>
  </conditionalFormatting>
  <conditionalFormatting sqref="T26">
    <cfRule type="expression" dxfId="224" priority="744">
      <formula>T27=$AY$19</formula>
    </cfRule>
    <cfRule type="expression" dxfId="223" priority="745">
      <formula>T27=$AY$20</formula>
    </cfRule>
  </conditionalFormatting>
  <conditionalFormatting sqref="T26">
    <cfRule type="expression" dxfId="222" priority="742">
      <formula>E27=8</formula>
    </cfRule>
    <cfRule type="expression" dxfId="221" priority="743">
      <formula>E27=2</formula>
    </cfRule>
  </conditionalFormatting>
  <conditionalFormatting sqref="T26">
    <cfRule type="expression" dxfId="220" priority="741">
      <formula>AND(OR(E27=1,E27=10),T27=$AY$14)</formula>
    </cfRule>
  </conditionalFormatting>
  <conditionalFormatting sqref="T30">
    <cfRule type="expression" dxfId="219" priority="739">
      <formula>T31=$AY$19</formula>
    </cfRule>
    <cfRule type="expression" dxfId="218" priority="740">
      <formula>T31=$AY$20</formula>
    </cfRule>
  </conditionalFormatting>
  <conditionalFormatting sqref="T30">
    <cfRule type="expression" dxfId="217" priority="737">
      <formula>E31=8</formula>
    </cfRule>
    <cfRule type="expression" dxfId="216" priority="738">
      <formula>E31=2</formula>
    </cfRule>
  </conditionalFormatting>
  <conditionalFormatting sqref="T30">
    <cfRule type="expression" dxfId="215" priority="736">
      <formula>AND(OR(E31=1,E31=10),T31=$AY$14)</formula>
    </cfRule>
  </conditionalFormatting>
  <conditionalFormatting sqref="T19">
    <cfRule type="expression" dxfId="214" priority="704">
      <formula>T19="土"</formula>
    </cfRule>
    <cfRule type="expression" dxfId="213" priority="705">
      <formula>T19="日"</formula>
    </cfRule>
  </conditionalFormatting>
  <conditionalFormatting sqref="T19">
    <cfRule type="expression" dxfId="212" priority="702">
      <formula>E19=8</formula>
    </cfRule>
    <cfRule type="expression" dxfId="211" priority="703">
      <formula>E19=2</formula>
    </cfRule>
  </conditionalFormatting>
  <conditionalFormatting sqref="T19">
    <cfRule type="expression" dxfId="210" priority="701">
      <formula>AND(OR(E19=1,E19=10),T19=$AY$14)</formula>
    </cfRule>
  </conditionalFormatting>
  <conditionalFormatting sqref="T23">
    <cfRule type="expression" dxfId="209" priority="699">
      <formula>T23="土"</formula>
    </cfRule>
    <cfRule type="expression" dxfId="208" priority="700">
      <formula>T23="日"</formula>
    </cfRule>
  </conditionalFormatting>
  <conditionalFormatting sqref="T23">
    <cfRule type="expression" dxfId="207" priority="697">
      <formula>E23=8</formula>
    </cfRule>
    <cfRule type="expression" dxfId="206" priority="698">
      <formula>E23=2</formula>
    </cfRule>
  </conditionalFormatting>
  <conditionalFormatting sqref="T23">
    <cfRule type="expression" dxfId="205" priority="696">
      <formula>AND(OR(E23=1,E23=10),T23=$AY$14)</formula>
    </cfRule>
  </conditionalFormatting>
  <conditionalFormatting sqref="T27">
    <cfRule type="expression" dxfId="204" priority="694">
      <formula>T27="土"</formula>
    </cfRule>
    <cfRule type="expression" dxfId="203" priority="695">
      <formula>T27="日"</formula>
    </cfRule>
  </conditionalFormatting>
  <conditionalFormatting sqref="T27">
    <cfRule type="expression" dxfId="202" priority="692">
      <formula>E27=8</formula>
    </cfRule>
    <cfRule type="expression" dxfId="201" priority="693">
      <formula>E27=2</formula>
    </cfRule>
  </conditionalFormatting>
  <conditionalFormatting sqref="T27">
    <cfRule type="expression" dxfId="200" priority="691">
      <formula>AND(OR(E27=1,E27=10),T27=$AY$14)</formula>
    </cfRule>
  </conditionalFormatting>
  <conditionalFormatting sqref="T31">
    <cfRule type="expression" dxfId="199" priority="689">
      <formula>T31="土"</formula>
    </cfRule>
    <cfRule type="expression" dxfId="198" priority="690">
      <formula>T31="日"</formula>
    </cfRule>
  </conditionalFormatting>
  <conditionalFormatting sqref="T31">
    <cfRule type="expression" dxfId="197" priority="687">
      <formula>E31=8</formula>
    </cfRule>
    <cfRule type="expression" dxfId="196" priority="688">
      <formula>E31=2</formula>
    </cfRule>
  </conditionalFormatting>
  <conditionalFormatting sqref="T31">
    <cfRule type="expression" dxfId="195" priority="686">
      <formula>AND(OR(E31=1,E31=10),T31=$AY$14)</formula>
    </cfRule>
  </conditionalFormatting>
  <conditionalFormatting sqref="U18">
    <cfRule type="expression" dxfId="194" priority="649">
      <formula>U19=$AY$19</formula>
    </cfRule>
    <cfRule type="expression" dxfId="193" priority="650">
      <formula>U19=$AY$20</formula>
    </cfRule>
  </conditionalFormatting>
  <conditionalFormatting sqref="U18">
    <cfRule type="expression" dxfId="192" priority="648">
      <formula>AND(OR(F19=1,F19=10),U19=$AY$14)</formula>
    </cfRule>
  </conditionalFormatting>
  <conditionalFormatting sqref="U22">
    <cfRule type="expression" dxfId="191" priority="646">
      <formula>U23=$AY$19</formula>
    </cfRule>
    <cfRule type="expression" dxfId="190" priority="647">
      <formula>U23=$AY$20</formula>
    </cfRule>
  </conditionalFormatting>
  <conditionalFormatting sqref="U22">
    <cfRule type="expression" dxfId="189" priority="645">
      <formula>AND(OR(F23=1,F23=10),U23=$AY$14)</formula>
    </cfRule>
  </conditionalFormatting>
  <conditionalFormatting sqref="U26">
    <cfRule type="expression" dxfId="188" priority="643">
      <formula>U27=$AY$19</formula>
    </cfRule>
    <cfRule type="expression" dxfId="187" priority="644">
      <formula>U27=$AY$20</formula>
    </cfRule>
  </conditionalFormatting>
  <conditionalFormatting sqref="U26">
    <cfRule type="expression" dxfId="186" priority="642">
      <formula>AND(OR(F27=1,F27=10),U27=$AY$14)</formula>
    </cfRule>
  </conditionalFormatting>
  <conditionalFormatting sqref="U30">
    <cfRule type="expression" dxfId="185" priority="640">
      <formula>U31=$AY$19</formula>
    </cfRule>
    <cfRule type="expression" dxfId="184" priority="641">
      <formula>U31=$AY$20</formula>
    </cfRule>
  </conditionalFormatting>
  <conditionalFormatting sqref="U30">
    <cfRule type="expression" dxfId="183" priority="639">
      <formula>AND(OR(F31=1,F31=10),U31=$AY$14)</formula>
    </cfRule>
  </conditionalFormatting>
  <conditionalFormatting sqref="U19">
    <cfRule type="expression" dxfId="182" priority="616">
      <formula>U19="土"</formula>
    </cfRule>
    <cfRule type="expression" dxfId="181" priority="617">
      <formula>U19="日"</formula>
    </cfRule>
  </conditionalFormatting>
  <conditionalFormatting sqref="U19">
    <cfRule type="expression" dxfId="180" priority="615">
      <formula>AND(OR(F19=1,F19=10),U19=$AY$14)</formula>
    </cfRule>
  </conditionalFormatting>
  <conditionalFormatting sqref="U23">
    <cfRule type="expression" dxfId="179" priority="613">
      <formula>U23="土"</formula>
    </cfRule>
    <cfRule type="expression" dxfId="178" priority="614">
      <formula>U23="日"</formula>
    </cfRule>
  </conditionalFormatting>
  <conditionalFormatting sqref="U23">
    <cfRule type="expression" dxfId="177" priority="612">
      <formula>AND(OR(F23=1,F23=10),U23=$AY$14)</formula>
    </cfRule>
  </conditionalFormatting>
  <conditionalFormatting sqref="U27">
    <cfRule type="expression" dxfId="176" priority="610">
      <formula>U27="土"</formula>
    </cfRule>
    <cfRule type="expression" dxfId="175" priority="611">
      <formula>U27="日"</formula>
    </cfRule>
  </conditionalFormatting>
  <conditionalFormatting sqref="U27">
    <cfRule type="expression" dxfId="174" priority="609">
      <formula>AND(OR(F27=1,F27=10),U27=$AY$14)</formula>
    </cfRule>
  </conditionalFormatting>
  <conditionalFormatting sqref="U31">
    <cfRule type="expression" dxfId="173" priority="607">
      <formula>U31="土"</formula>
    </cfRule>
    <cfRule type="expression" dxfId="172" priority="608">
      <formula>U31="日"</formula>
    </cfRule>
  </conditionalFormatting>
  <conditionalFormatting sqref="U31">
    <cfRule type="expression" dxfId="171" priority="606">
      <formula>AND(OR(F31=1,F31=10),U31=$AY$14)</formula>
    </cfRule>
  </conditionalFormatting>
  <conditionalFormatting sqref="V18">
    <cfRule type="expression" dxfId="170" priority="583">
      <formula>V19=$AY$19</formula>
    </cfRule>
    <cfRule type="expression" dxfId="169" priority="584">
      <formula>V19=$AY$20</formula>
    </cfRule>
  </conditionalFormatting>
  <conditionalFormatting sqref="V18">
    <cfRule type="expression" dxfId="168" priority="582">
      <formula>AND(OR(G19=1,G19=10),V19=$AY$14)</formula>
    </cfRule>
  </conditionalFormatting>
  <conditionalFormatting sqref="V22">
    <cfRule type="expression" dxfId="167" priority="580">
      <formula>V23=$AY$19</formula>
    </cfRule>
    <cfRule type="expression" dxfId="166" priority="581">
      <formula>V23=$AY$20</formula>
    </cfRule>
  </conditionalFormatting>
  <conditionalFormatting sqref="V22">
    <cfRule type="expression" dxfId="165" priority="579">
      <formula>AND(OR(G23=1,G23=10),V23=$AY$14)</formula>
    </cfRule>
  </conditionalFormatting>
  <conditionalFormatting sqref="V26">
    <cfRule type="expression" dxfId="164" priority="577">
      <formula>V27=$AY$19</formula>
    </cfRule>
    <cfRule type="expression" dxfId="163" priority="578">
      <formula>V27=$AY$20</formula>
    </cfRule>
  </conditionalFormatting>
  <conditionalFormatting sqref="V26">
    <cfRule type="expression" dxfId="162" priority="576">
      <formula>AND(OR(G27=1,G27=10),V27=$AY$14)</formula>
    </cfRule>
  </conditionalFormatting>
  <conditionalFormatting sqref="V30">
    <cfRule type="expression" dxfId="161" priority="574">
      <formula>V31=$AY$19</formula>
    </cfRule>
    <cfRule type="expression" dxfId="160" priority="575">
      <formula>V31=$AY$20</formula>
    </cfRule>
  </conditionalFormatting>
  <conditionalFormatting sqref="V30">
    <cfRule type="expression" dxfId="159" priority="573">
      <formula>AND(OR(G31=1,G31=10),V31=$AY$14)</formula>
    </cfRule>
  </conditionalFormatting>
  <conditionalFormatting sqref="V19">
    <cfRule type="expression" dxfId="158" priority="550">
      <formula>V19="土"</formula>
    </cfRule>
    <cfRule type="expression" dxfId="157" priority="551">
      <formula>V19="日"</formula>
    </cfRule>
  </conditionalFormatting>
  <conditionalFormatting sqref="V19">
    <cfRule type="expression" dxfId="156" priority="549">
      <formula>AND(OR(G19=1,G19=10),V19=$AY$14)</formula>
    </cfRule>
  </conditionalFormatting>
  <conditionalFormatting sqref="V23">
    <cfRule type="expression" dxfId="155" priority="547">
      <formula>V23="土"</formula>
    </cfRule>
    <cfRule type="expression" dxfId="154" priority="548">
      <formula>V23="日"</formula>
    </cfRule>
  </conditionalFormatting>
  <conditionalFormatting sqref="V23">
    <cfRule type="expression" dxfId="153" priority="546">
      <formula>AND(OR(G23=1,G23=10),V23=$AY$14)</formula>
    </cfRule>
  </conditionalFormatting>
  <conditionalFormatting sqref="V27">
    <cfRule type="expression" dxfId="152" priority="544">
      <formula>V27="土"</formula>
    </cfRule>
    <cfRule type="expression" dxfId="151" priority="545">
      <formula>V27="日"</formula>
    </cfRule>
  </conditionalFormatting>
  <conditionalFormatting sqref="V27">
    <cfRule type="expression" dxfId="150" priority="543">
      <formula>AND(OR(G27=1,G27=10),V27=$AY$14)</formula>
    </cfRule>
  </conditionalFormatting>
  <conditionalFormatting sqref="V31">
    <cfRule type="expression" dxfId="149" priority="541">
      <formula>V31="土"</formula>
    </cfRule>
    <cfRule type="expression" dxfId="148" priority="542">
      <formula>V31="日"</formula>
    </cfRule>
  </conditionalFormatting>
  <conditionalFormatting sqref="V31">
    <cfRule type="expression" dxfId="147" priority="540">
      <formula>AND(OR(G31=1,G31=10),V31=$AY$14)</formula>
    </cfRule>
  </conditionalFormatting>
  <conditionalFormatting sqref="W18">
    <cfRule type="expression" dxfId="146" priority="517">
      <formula>W19=$AY$19</formula>
    </cfRule>
    <cfRule type="expression" dxfId="145" priority="518">
      <formula>W19=$AY$20</formula>
    </cfRule>
  </conditionalFormatting>
  <conditionalFormatting sqref="W18">
    <cfRule type="expression" dxfId="144" priority="516">
      <formula>AND(OR(H19=1,H19=10),W19=$AY$14)</formula>
    </cfRule>
  </conditionalFormatting>
  <conditionalFormatting sqref="W22">
    <cfRule type="expression" dxfId="143" priority="514">
      <formula>W23=$AY$19</formula>
    </cfRule>
    <cfRule type="expression" dxfId="142" priority="515">
      <formula>W23=$AY$20</formula>
    </cfRule>
  </conditionalFormatting>
  <conditionalFormatting sqref="W22">
    <cfRule type="expression" dxfId="141" priority="513">
      <formula>AND(OR(H23=1,H23=10),W23=$AY$14)</formula>
    </cfRule>
  </conditionalFormatting>
  <conditionalFormatting sqref="W26">
    <cfRule type="expression" dxfId="140" priority="511">
      <formula>W27=$AY$19</formula>
    </cfRule>
    <cfRule type="expression" dxfId="139" priority="512">
      <formula>W27=$AY$20</formula>
    </cfRule>
  </conditionalFormatting>
  <conditionalFormatting sqref="W26">
    <cfRule type="expression" dxfId="138" priority="510">
      <formula>AND(OR(H27=1,H27=10),W27=$AY$14)</formula>
    </cfRule>
  </conditionalFormatting>
  <conditionalFormatting sqref="W30">
    <cfRule type="expression" dxfId="137" priority="508">
      <formula>W31=$AY$19</formula>
    </cfRule>
    <cfRule type="expression" dxfId="136" priority="509">
      <formula>W31=$AY$20</formula>
    </cfRule>
  </conditionalFormatting>
  <conditionalFormatting sqref="W30">
    <cfRule type="expression" dxfId="135" priority="507">
      <formula>AND(OR(H31=1,H31=10),W31=$AY$14)</formula>
    </cfRule>
  </conditionalFormatting>
  <conditionalFormatting sqref="W19">
    <cfRule type="expression" dxfId="134" priority="484">
      <formula>W19="土"</formula>
    </cfRule>
    <cfRule type="expression" dxfId="133" priority="485">
      <formula>W19="日"</formula>
    </cfRule>
  </conditionalFormatting>
  <conditionalFormatting sqref="W19">
    <cfRule type="expression" dxfId="132" priority="483">
      <formula>AND(OR(H19=1,H19=10),W19=$AY$14)</formula>
    </cfRule>
  </conditionalFormatting>
  <conditionalFormatting sqref="W23">
    <cfRule type="expression" dxfId="131" priority="481">
      <formula>W23="土"</formula>
    </cfRule>
    <cfRule type="expression" dxfId="130" priority="482">
      <formula>W23="日"</formula>
    </cfRule>
  </conditionalFormatting>
  <conditionalFormatting sqref="W23">
    <cfRule type="expression" dxfId="129" priority="480">
      <formula>AND(OR(H23=1,H23=10),W23=$AY$14)</formula>
    </cfRule>
  </conditionalFormatting>
  <conditionalFormatting sqref="W27">
    <cfRule type="expression" dxfId="128" priority="478">
      <formula>W27="土"</formula>
    </cfRule>
    <cfRule type="expression" dxfId="127" priority="479">
      <formula>W27="日"</formula>
    </cfRule>
  </conditionalFormatting>
  <conditionalFormatting sqref="W27">
    <cfRule type="expression" dxfId="126" priority="477">
      <formula>AND(OR(H27=1,H27=10),W27=$AY$14)</formula>
    </cfRule>
  </conditionalFormatting>
  <conditionalFormatting sqref="W31">
    <cfRule type="expression" dxfId="125" priority="475">
      <formula>W31="土"</formula>
    </cfRule>
    <cfRule type="expression" dxfId="124" priority="476">
      <formula>W31="日"</formula>
    </cfRule>
  </conditionalFormatting>
  <conditionalFormatting sqref="W31">
    <cfRule type="expression" dxfId="123" priority="474">
      <formula>AND(OR(H31=1,H31=10),W31=$AY$14)</formula>
    </cfRule>
  </conditionalFormatting>
  <conditionalFormatting sqref="X18">
    <cfRule type="expression" dxfId="122" priority="451">
      <formula>X19=$AY$19</formula>
    </cfRule>
    <cfRule type="expression" dxfId="121" priority="452">
      <formula>X19=$AY$20</formula>
    </cfRule>
  </conditionalFormatting>
  <conditionalFormatting sqref="X18">
    <cfRule type="expression" dxfId="120" priority="450">
      <formula>AND(OR(I19=1,I19=10),X19=$AY$14)</formula>
    </cfRule>
  </conditionalFormatting>
  <conditionalFormatting sqref="X22">
    <cfRule type="expression" dxfId="119" priority="448">
      <formula>X23=$AY$19</formula>
    </cfRule>
    <cfRule type="expression" dxfId="118" priority="449">
      <formula>X23=$AY$20</formula>
    </cfRule>
  </conditionalFormatting>
  <conditionalFormatting sqref="X22">
    <cfRule type="expression" dxfId="117" priority="447">
      <formula>AND(OR(I23=1,I23=10),X23=$AY$14)</formula>
    </cfRule>
  </conditionalFormatting>
  <conditionalFormatting sqref="X26">
    <cfRule type="expression" dxfId="116" priority="445">
      <formula>X27=$AY$19</formula>
    </cfRule>
    <cfRule type="expression" dxfId="115" priority="446">
      <formula>X27=$AY$20</formula>
    </cfRule>
  </conditionalFormatting>
  <conditionalFormatting sqref="X26">
    <cfRule type="expression" dxfId="114" priority="444">
      <formula>AND(OR(I27=1,I27=10),X27=$AY$14)</formula>
    </cfRule>
  </conditionalFormatting>
  <conditionalFormatting sqref="X30">
    <cfRule type="expression" dxfId="113" priority="442">
      <formula>X31=$AY$19</formula>
    </cfRule>
    <cfRule type="expression" dxfId="112" priority="443">
      <formula>X31=$AY$20</formula>
    </cfRule>
  </conditionalFormatting>
  <conditionalFormatting sqref="X30">
    <cfRule type="expression" dxfId="111" priority="441">
      <formula>AND(OR(I31=1,I31=10),X31=$AY$14)</formula>
    </cfRule>
  </conditionalFormatting>
  <conditionalFormatting sqref="X19">
    <cfRule type="expression" dxfId="110" priority="418">
      <formula>X19="土"</formula>
    </cfRule>
    <cfRule type="expression" dxfId="109" priority="419">
      <formula>X19="日"</formula>
    </cfRule>
  </conditionalFormatting>
  <conditionalFormatting sqref="X19">
    <cfRule type="expression" dxfId="108" priority="417">
      <formula>AND(OR(I19=1,I19=10),X19=$AY$14)</formula>
    </cfRule>
  </conditionalFormatting>
  <conditionalFormatting sqref="X23">
    <cfRule type="expression" dxfId="107" priority="415">
      <formula>X23="土"</formula>
    </cfRule>
    <cfRule type="expression" dxfId="106" priority="416">
      <formula>X23="日"</formula>
    </cfRule>
  </conditionalFormatting>
  <conditionalFormatting sqref="X23">
    <cfRule type="expression" dxfId="105" priority="414">
      <formula>AND(OR(I23=1,I23=10),X23=$AY$14)</formula>
    </cfRule>
  </conditionalFormatting>
  <conditionalFormatting sqref="X27">
    <cfRule type="expression" dxfId="104" priority="412">
      <formula>X27="土"</formula>
    </cfRule>
    <cfRule type="expression" dxfId="103" priority="413">
      <formula>X27="日"</formula>
    </cfRule>
  </conditionalFormatting>
  <conditionalFormatting sqref="X27">
    <cfRule type="expression" dxfId="102" priority="411">
      <formula>AND(OR(I27=1,I27=10),X27=$AY$14)</formula>
    </cfRule>
  </conditionalFormatting>
  <conditionalFormatting sqref="X31">
    <cfRule type="expression" dxfId="101" priority="409">
      <formula>X31="土"</formula>
    </cfRule>
    <cfRule type="expression" dxfId="100" priority="410">
      <formula>X31="日"</formula>
    </cfRule>
  </conditionalFormatting>
  <conditionalFormatting sqref="X31">
    <cfRule type="expression" dxfId="99" priority="408">
      <formula>AND(OR(I31=1,I31=10),X31=$AY$14)</formula>
    </cfRule>
  </conditionalFormatting>
  <conditionalFormatting sqref="AE18">
    <cfRule type="expression" dxfId="98" priority="384">
      <formula>AE19=$AY$19</formula>
    </cfRule>
    <cfRule type="expression" dxfId="97" priority="385">
      <formula>AE19=$AY$20</formula>
    </cfRule>
  </conditionalFormatting>
  <conditionalFormatting sqref="AE18">
    <cfRule type="expression" dxfId="96" priority="382">
      <formula>AND(E19=9,$AY$2=2024,2028)</formula>
    </cfRule>
    <cfRule type="expression" dxfId="95" priority="383">
      <formula>AND(OR(E19=7,E19=9),AE19=$AY$14)</formula>
    </cfRule>
  </conditionalFormatting>
  <conditionalFormatting sqref="AE22">
    <cfRule type="expression" dxfId="94" priority="380">
      <formula>AE23=$AY$19</formula>
    </cfRule>
    <cfRule type="expression" dxfId="93" priority="381">
      <formula>AE23=$AY$20</formula>
    </cfRule>
  </conditionalFormatting>
  <conditionalFormatting sqref="AE22">
    <cfRule type="expression" dxfId="92" priority="378">
      <formula>AND(E23=9,$AY$2=2024,2028)</formula>
    </cfRule>
    <cfRule type="expression" dxfId="91" priority="379">
      <formula>AND(OR(E23=7,E23=9),AE23=$AY$14)</formula>
    </cfRule>
  </conditionalFormatting>
  <conditionalFormatting sqref="AE26">
    <cfRule type="expression" dxfId="90" priority="376">
      <formula>AE27=$AY$19</formula>
    </cfRule>
    <cfRule type="expression" dxfId="89" priority="377">
      <formula>AE27=$AY$20</formula>
    </cfRule>
  </conditionalFormatting>
  <conditionalFormatting sqref="AE26">
    <cfRule type="expression" dxfId="88" priority="374">
      <formula>AND(E27=9,$AY$2=2024,2028)</formula>
    </cfRule>
    <cfRule type="expression" dxfId="87" priority="375">
      <formula>AND(OR(E27=7,E27=9),AE27=$AY$14)</formula>
    </cfRule>
  </conditionalFormatting>
  <conditionalFormatting sqref="AE30">
    <cfRule type="expression" dxfId="86" priority="372">
      <formula>AE31=$AY$19</formula>
    </cfRule>
    <cfRule type="expression" dxfId="85" priority="373">
      <formula>AE31=$AY$20</formula>
    </cfRule>
  </conditionalFormatting>
  <conditionalFormatting sqref="AE30">
    <cfRule type="expression" dxfId="84" priority="370">
      <formula>AND(E31=9,$AY$2=2024,2028)</formula>
    </cfRule>
    <cfRule type="expression" dxfId="83" priority="371">
      <formula>AND(OR(E31=7,E31=9),AE31=$AY$14)</formula>
    </cfRule>
  </conditionalFormatting>
  <conditionalFormatting sqref="AE19">
    <cfRule type="expression" dxfId="82" priority="339">
      <formula>AE19="土"</formula>
    </cfRule>
    <cfRule type="expression" dxfId="81" priority="340">
      <formula>AE19="日"</formula>
    </cfRule>
  </conditionalFormatting>
  <conditionalFormatting sqref="AE19">
    <cfRule type="expression" dxfId="80" priority="337">
      <formula>AND(E19=9,$AY$2=2024,2028)</formula>
    </cfRule>
    <cfRule type="expression" dxfId="79" priority="338">
      <formula>AND(OR(E19=7,E19=9),AE19=$AY$14)</formula>
    </cfRule>
  </conditionalFormatting>
  <conditionalFormatting sqref="AE23">
    <cfRule type="expression" dxfId="78" priority="335">
      <formula>AE23="土"</formula>
    </cfRule>
    <cfRule type="expression" dxfId="77" priority="336">
      <formula>AE23="日"</formula>
    </cfRule>
  </conditionalFormatting>
  <conditionalFormatting sqref="AE23">
    <cfRule type="expression" dxfId="76" priority="333">
      <formula>AND(E23=9,$AY$2=2024,2028)</formula>
    </cfRule>
    <cfRule type="expression" dxfId="75" priority="334">
      <formula>AND(OR(E23=7,E23=9),AE23=$AY$14)</formula>
    </cfRule>
  </conditionalFormatting>
  <conditionalFormatting sqref="AE27">
    <cfRule type="expression" dxfId="74" priority="331">
      <formula>AE27="土"</formula>
    </cfRule>
    <cfRule type="expression" dxfId="73" priority="332">
      <formula>AE27="日"</formula>
    </cfRule>
  </conditionalFormatting>
  <conditionalFormatting sqref="AE27">
    <cfRule type="expression" dxfId="72" priority="329">
      <formula>AND(E27=9,$AY$2=2024,2028)</formula>
    </cfRule>
    <cfRule type="expression" dxfId="71" priority="330">
      <formula>AND(OR(E27=7,E27=9),AE27=$AY$14)</formula>
    </cfRule>
  </conditionalFormatting>
  <conditionalFormatting sqref="AE31">
    <cfRule type="expression" dxfId="70" priority="327">
      <formula>AE31="土"</formula>
    </cfRule>
    <cfRule type="expression" dxfId="69" priority="328">
      <formula>AE31="日"</formula>
    </cfRule>
  </conditionalFormatting>
  <conditionalFormatting sqref="AE31">
    <cfRule type="expression" dxfId="68" priority="325">
      <formula>AND(E31=9,$AY$2=2024,2028)</formula>
    </cfRule>
    <cfRule type="expression" dxfId="67" priority="326">
      <formula>AND(OR(E31=7,E31=9),AE31=$AY$14)</formula>
    </cfRule>
  </conditionalFormatting>
  <conditionalFormatting sqref="AF18">
    <cfRule type="expression" dxfId="66" priority="294">
      <formula>AF19=$AY$19</formula>
    </cfRule>
    <cfRule type="expression" dxfId="65" priority="295">
      <formula>AF19=$AY$20</formula>
    </cfRule>
  </conditionalFormatting>
  <conditionalFormatting sqref="AF18">
    <cfRule type="expression" dxfId="64" priority="292">
      <formula>AND(E19=9,$AY$2=2021,2022,2023,2025,2026,2027,2029,2030)</formula>
    </cfRule>
    <cfRule type="expression" dxfId="63" priority="293">
      <formula>OR(E19=11,E19=12)</formula>
    </cfRule>
  </conditionalFormatting>
  <conditionalFormatting sqref="AF22">
    <cfRule type="expression" dxfId="62" priority="290">
      <formula>AF23=$AY$19</formula>
    </cfRule>
    <cfRule type="expression" dxfId="61" priority="291">
      <formula>AF23=$AY$20</formula>
    </cfRule>
  </conditionalFormatting>
  <conditionalFormatting sqref="AF22">
    <cfRule type="expression" dxfId="60" priority="288">
      <formula>AND(E23=9,$AY$2=2021,2022,2023,2025,2026,2027,2029,2030)</formula>
    </cfRule>
    <cfRule type="expression" dxfId="59" priority="289">
      <formula>OR(E23=11,E23=12)</formula>
    </cfRule>
  </conditionalFormatting>
  <conditionalFormatting sqref="AF26">
    <cfRule type="expression" dxfId="58" priority="286">
      <formula>AF27=$AY$19</formula>
    </cfRule>
    <cfRule type="expression" dxfId="57" priority="287">
      <formula>AF27=$AY$20</formula>
    </cfRule>
  </conditionalFormatting>
  <conditionalFormatting sqref="AF26">
    <cfRule type="expression" dxfId="56" priority="284">
      <formula>AND(E27=9,$AY$2=2021,2022,2023,2025,2026,2027,2029,2030)</formula>
    </cfRule>
    <cfRule type="expression" dxfId="55" priority="285">
      <formula>OR(E27=11,E27=12)</formula>
    </cfRule>
  </conditionalFormatting>
  <conditionalFormatting sqref="AF30">
    <cfRule type="expression" dxfId="54" priority="282">
      <formula>AF31=$AY$19</formula>
    </cfRule>
    <cfRule type="expression" dxfId="53" priority="283">
      <formula>AF31=$AY$20</formula>
    </cfRule>
  </conditionalFormatting>
  <conditionalFormatting sqref="AF30">
    <cfRule type="expression" dxfId="52" priority="280">
      <formula>AND(E31=9,$AY$2=2021,2022,2023,2025,2026,2027,2029,2030)</formula>
    </cfRule>
    <cfRule type="expression" dxfId="51" priority="281">
      <formula>OR(E31=11,E31=12)</formula>
    </cfRule>
  </conditionalFormatting>
  <conditionalFormatting sqref="AF19">
    <cfRule type="expression" dxfId="50" priority="249">
      <formula>AF19="土"</formula>
    </cfRule>
    <cfRule type="expression" dxfId="49" priority="250">
      <formula>AF19="日"</formula>
    </cfRule>
  </conditionalFormatting>
  <conditionalFormatting sqref="AF19">
    <cfRule type="expression" dxfId="48" priority="247">
      <formula>AND(E19=9,+$AY$2=2021,2022,2023,2025,2026,2027,2029,2030)</formula>
    </cfRule>
    <cfRule type="expression" dxfId="47" priority="248">
      <formula>OR(E19=11,E19=12)</formula>
    </cfRule>
  </conditionalFormatting>
  <conditionalFormatting sqref="AF23">
    <cfRule type="expression" dxfId="46" priority="245">
      <formula>AF23="土"</formula>
    </cfRule>
    <cfRule type="expression" dxfId="45" priority="246">
      <formula>AF23="日"</formula>
    </cfRule>
  </conditionalFormatting>
  <conditionalFormatting sqref="AF23">
    <cfRule type="expression" dxfId="44" priority="243">
      <formula>AND(E23=9,+$AY$2=2021,2022,2023,2025,2026,2027,2029,2030)</formula>
    </cfRule>
    <cfRule type="expression" dxfId="43" priority="244">
      <formula>OR(E23=11,E23=12)</formula>
    </cfRule>
  </conditionalFormatting>
  <conditionalFormatting sqref="AF27">
    <cfRule type="expression" dxfId="42" priority="241">
      <formula>AF27="土"</formula>
    </cfRule>
    <cfRule type="expression" dxfId="41" priority="242">
      <formula>AF27="日"</formula>
    </cfRule>
  </conditionalFormatting>
  <conditionalFormatting sqref="AF27">
    <cfRule type="expression" dxfId="40" priority="239">
      <formula>AND(E27=9,+$AY$2=2021,2022,2023,2025,2026,2027,2029,2030)</formula>
    </cfRule>
    <cfRule type="expression" dxfId="39" priority="240">
      <formula>OR(E27=11,E27=12)</formula>
    </cfRule>
  </conditionalFormatting>
  <conditionalFormatting sqref="AF31">
    <cfRule type="expression" dxfId="38" priority="237">
      <formula>AF31="土"</formula>
    </cfRule>
    <cfRule type="expression" dxfId="37" priority="238">
      <formula>AF31="日"</formula>
    </cfRule>
  </conditionalFormatting>
  <conditionalFormatting sqref="AF31">
    <cfRule type="expression" dxfId="36" priority="235">
      <formula>AND(E31=9,+$AY$2=2021,2022,2023,2025,2026,2027,2029,2030)</formula>
    </cfRule>
    <cfRule type="expression" dxfId="35" priority="236">
      <formula>OR(E31=11,E31=12)</formula>
    </cfRule>
  </conditionalFormatting>
  <conditionalFormatting sqref="J17:AN17">
    <cfRule type="expression" dxfId="34" priority="206">
      <formula>OR(J17=$BD$16,J17)</formula>
    </cfRule>
  </conditionalFormatting>
  <conditionalFormatting sqref="J16:AN16">
    <cfRule type="expression" dxfId="33" priority="3795">
      <formula>"I14=$AZ$19"</formula>
    </cfRule>
    <cfRule type="expression" dxfId="32" priority="3796">
      <formula>"I14=$AZ$18"</formula>
    </cfRule>
    <cfRule type="expression" dxfId="31" priority="3797">
      <formula>J16=$BA$19</formula>
    </cfRule>
    <cfRule type="expression" dxfId="30" priority="3798">
      <formula>J16=$BA$20</formula>
    </cfRule>
    <cfRule type="expression" dxfId="29" priority="3799">
      <formula>J16=$BA$18</formula>
    </cfRule>
    <cfRule type="expression" dxfId="28" priority="3800">
      <formula>J16=$BA$17</formula>
    </cfRule>
  </conditionalFormatting>
  <conditionalFormatting sqref="J21:AN21">
    <cfRule type="expression" dxfId="27" priority="78">
      <formula>OR(J21=$BD$16,J21)</formula>
    </cfRule>
  </conditionalFormatting>
  <conditionalFormatting sqref="J20:AN20">
    <cfRule type="expression" dxfId="26" priority="79">
      <formula>"I14=$AZ$19"</formula>
    </cfRule>
    <cfRule type="expression" dxfId="25" priority="80">
      <formula>"I14=$AZ$18"</formula>
    </cfRule>
    <cfRule type="expression" dxfId="24" priority="81">
      <formula>J20=$BA$19</formula>
    </cfRule>
    <cfRule type="expression" dxfId="23" priority="82">
      <formula>J20=$BA$20</formula>
    </cfRule>
    <cfRule type="expression" dxfId="22" priority="83">
      <formula>J20=$BA$18</formula>
    </cfRule>
    <cfRule type="expression" dxfId="21" priority="84">
      <formula>J20=$BA$17</formula>
    </cfRule>
  </conditionalFormatting>
  <conditionalFormatting sqref="J25:AN25">
    <cfRule type="expression" dxfId="20" priority="64">
      <formula>OR(J25=$BD$16,J25)</formula>
    </cfRule>
  </conditionalFormatting>
  <conditionalFormatting sqref="J24:AN24">
    <cfRule type="expression" dxfId="19" priority="65">
      <formula>"I14=$AZ$19"</formula>
    </cfRule>
    <cfRule type="expression" dxfId="18" priority="66">
      <formula>"I14=$AZ$18"</formula>
    </cfRule>
    <cfRule type="expression" dxfId="17" priority="67">
      <formula>J24=$BA$19</formula>
    </cfRule>
    <cfRule type="expression" dxfId="16" priority="68">
      <formula>J24=$BA$20</formula>
    </cfRule>
    <cfRule type="expression" dxfId="15" priority="69">
      <formula>J24=$BA$18</formula>
    </cfRule>
    <cfRule type="expression" dxfId="14" priority="70">
      <formula>J24=$BA$17</formula>
    </cfRule>
  </conditionalFormatting>
  <conditionalFormatting sqref="J29:AN29">
    <cfRule type="expression" dxfId="13" priority="57">
      <formula>OR(J29=$BD$16,J29)</formula>
    </cfRule>
  </conditionalFormatting>
  <conditionalFormatting sqref="J28:AN28">
    <cfRule type="expression" dxfId="12" priority="58">
      <formula>"I14=$AZ$19"</formula>
    </cfRule>
    <cfRule type="expression" dxfId="11" priority="59">
      <formula>"I14=$AZ$18"</formula>
    </cfRule>
    <cfRule type="expression" dxfId="10" priority="60">
      <formula>J28=$BA$19</formula>
    </cfRule>
    <cfRule type="expression" dxfId="9" priority="61">
      <formula>J28=$BA$20</formula>
    </cfRule>
    <cfRule type="expression" dxfId="8" priority="62">
      <formula>J28=$BA$18</formula>
    </cfRule>
    <cfRule type="expression" dxfId="7" priority="63">
      <formula>J28=$BA$17</formula>
    </cfRule>
  </conditionalFormatting>
  <conditionalFormatting sqref="J33:AN33">
    <cfRule type="expression" dxfId="6" priority="50">
      <formula>OR(J33=$BD$16,J33)</formula>
    </cfRule>
  </conditionalFormatting>
  <conditionalFormatting sqref="J32:AN32">
    <cfRule type="expression" dxfId="5" priority="51">
      <formula>"I14=$AZ$19"</formula>
    </cfRule>
    <cfRule type="expression" dxfId="4" priority="52">
      <formula>"I14=$AZ$18"</formula>
    </cfRule>
    <cfRule type="expression" dxfId="3" priority="53">
      <formula>J32=$BA$19</formula>
    </cfRule>
    <cfRule type="expression" dxfId="2" priority="54">
      <formula>J32=$BA$20</formula>
    </cfRule>
    <cfRule type="expression" dxfId="1" priority="55">
      <formula>J32=$BA$18</formula>
    </cfRule>
    <cfRule type="expression" dxfId="0" priority="56">
      <formula>J32=$BA$17</formula>
    </cfRule>
  </conditionalFormatting>
  <dataValidations count="2">
    <dataValidation type="list" allowBlank="1" showInputMessage="1" showErrorMessage="1" sqref="J17:AN17 J25:AN25 J33:AN33 J29:AN29 J21:AN21">
      <formula1>$BD$15:$BD$16</formula1>
    </dataValidation>
    <dataValidation type="list" allowBlank="1" showInputMessage="1" showErrorMessage="1" sqref="J16:AN16 J28:AN28 J32:AN32 J24:AN24 J20:AN20">
      <formula1>$BA$15:$BA$20</formula1>
    </dataValidation>
  </dataValidations>
  <pageMargins left="0.39370078740157483" right="0.39370078740157483" top="0.39370078740157483" bottom="0.19685039370078741" header="0" footer="0"/>
  <pageSetup paperSize="9" scale="66" orientation="landscape" r:id="rId1"/>
  <rowBreaks count="1" manualBreakCount="1">
    <brk id="52" min="1" max="4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Spinner 1">
              <controlPr defaultSize="0" print="0" autoPict="0">
                <anchor moveWithCells="1" sizeWithCells="1">
                  <from>
                    <xdr:col>2</xdr:col>
                    <xdr:colOff>28575</xdr:colOff>
                    <xdr:row>13</xdr:row>
                    <xdr:rowOff>95250</xdr:rowOff>
                  </from>
                  <to>
                    <xdr:col>3</xdr:col>
                    <xdr:colOff>0</xdr:colOff>
                    <xdr:row>14</xdr:row>
                    <xdr:rowOff>95250</xdr:rowOff>
                  </to>
                </anchor>
              </controlPr>
            </control>
          </mc:Choice>
        </mc:AlternateContent>
        <mc:AlternateContent xmlns:mc="http://schemas.openxmlformats.org/markup-compatibility/2006">
          <mc:Choice Requires="x14">
            <control shapeId="4098" r:id="rId5" name="Spinner 2">
              <controlPr defaultSize="0" print="0" autoPict="0">
                <anchor moveWithCells="1" sizeWithCells="1">
                  <from>
                    <xdr:col>4</xdr:col>
                    <xdr:colOff>57150</xdr:colOff>
                    <xdr:row>13</xdr:row>
                    <xdr:rowOff>114300</xdr:rowOff>
                  </from>
                  <to>
                    <xdr:col>5</xdr:col>
                    <xdr:colOff>0</xdr:colOff>
                    <xdr:row>14</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様式１（作成例）</vt:lpstr>
      <vt:lpstr>様式１!Print_Area</vt:lpstr>
      <vt:lpstr>'様式１（作成例）'!Print_Area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鳥取市役所</cp:lastModifiedBy>
  <cp:lastPrinted>2024-05-31T04:41:59Z</cp:lastPrinted>
  <dcterms:created xsi:type="dcterms:W3CDTF">2018-02-16T01:15:16Z</dcterms:created>
  <dcterms:modified xsi:type="dcterms:W3CDTF">2024-05-31T04:44:08Z</dcterms:modified>
</cp:coreProperties>
</file>