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AD10" i="4" s="1"/>
  <c r="P6" i="5"/>
  <c r="W10" i="4" s="1"/>
  <c r="O6" i="5"/>
  <c r="N6" i="5"/>
  <c r="M6" i="5"/>
  <c r="B10" i="4" s="1"/>
  <c r="L6" i="5"/>
  <c r="W8" i="4" s="1"/>
  <c r="K6" i="5"/>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T10" i="4"/>
  <c r="AL10" i="4"/>
  <c r="P10" i="4"/>
  <c r="I10" i="4"/>
  <c r="BB8" i="4"/>
  <c r="AT8" i="4"/>
  <c r="AL8" i="4"/>
  <c r="P8" i="4"/>
  <c r="I8" i="4"/>
  <c r="B8" i="4"/>
  <c r="C10" i="5" l="1"/>
  <c r="D10" i="5"/>
  <c r="E10" i="5"/>
  <c r="B10" i="5"/>
</calcChain>
</file>

<file path=xl/sharedStrings.xml><?xml version="1.0" encoding="utf-8"?>
<sst xmlns="http://schemas.openxmlformats.org/spreadsheetml/2006/main" count="264" uniqueCount="110">
  <si>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</si>
  <si>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</si>
  <si>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</si>
  <si>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</si>
  <si>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</si>
  <si>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</si>
  <si>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</si>
  <si>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</si>
  <si>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</si>
  <si>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</si>
  <si>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</si>
  <si>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</si>
  <si>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</si>
  <si>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</si>
  <si>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</si>
  <si>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</si>
  <si>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</si>
  <si>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</si>
  <si>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</si>
  <si>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</si>
  <si>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</si>
  <si>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</si>
  <si>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</si>
  <si>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</si>
  <si>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</si>
  <si>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</si>
  <si>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</si>
  <si>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</si>
  <si>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</si>
  <si>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</si>
  <si>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</si>
  <si>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</si>
  <si>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</si>
  <si>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</si>
  <si>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</si>
  <si>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</si>
  <si>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</si>
  <si>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</si>
  <si>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</si>
  <si>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</si>
  <si>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</si>
  <si>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22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</si>
  <si>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</si>
  <si>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</si>
  <si>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</si>
  <si>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</si>
  <si>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</si>
  <si>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</si>
  <si>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</si>
  <si>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</si>
  <si>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</si>
  <si>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</si>
  <si>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</si>
  <si>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</si>
  <si>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</si>
  <si>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</si>
  <si>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</si>
  <si>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</si>
  <si>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</si>
  <si>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</si>
  <si>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</si>
  <si>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</si>
  <si>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</si>
  <si>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</si>
  <si>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</si>
  <si>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</si>
  <si>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</si>
  <si>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</si>
  <si>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</si>
  <si>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</si>
  <si>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</si>
  <si>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</si>
  <si>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</si>
  <si>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</si>
  <si>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</si>
  <si>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</si>
  <si>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</si>
  <si>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</si>
  <si>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</si>
  <si>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</si>
  <si>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</si>
  <si>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</si>
  <si>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</si>
  <si>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</si>
  <si>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</si>
  <si>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</si>
  <si>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</si>
  <si>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</si>
  <si>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</si>
  <si>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</si>
  <si>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</si>
  <si>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</si>
  <si>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</si>
  <si>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</si>
  <si>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</si>
  <si>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</si>
  <si>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鳥取県　鳥取市</t>
  </si>
  <si>
    <t>法適用</t>
  </si>
  <si>
    <t>下水道事業</t>
  </si>
  <si>
    <t>林業集落排水</t>
  </si>
  <si>
    <t>G2</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</si>
  <si>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</si>
  <si>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</si>
  <si>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</si>
  <si>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</si>
  <si>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</si>
  <si>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</si>
  <si>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①②経常収支比率は100％を超えて推移しており、累積欠損もないことから事業としては良好に運営されているものの、経費回収率の低さから総収益に占める料金収入以外の収入の割合が非常に高い。
③流動比率は26年度から会計基準が改正されたことにより大幅に悪化したものの企業債の返済のための原資は、使用料のほか一般会計からの繰入金により得るものであり、支払い能力は確保されている。
④H25からH26にかけての企業債残高対事業規模比率の悪化は、一般会計負担金の算定方法を変えたことで負担額が減少したことに起因するものであり、従来の算定方法に置換えた場合、前２ヵ年と同水準である。
⑤経費回収率は100％を大きく下回っており、類似団体平均よりも低位である。汚水処理原価が相対的に高いことと使用料水準が低いことが主な原因と思われる。
⑥類似団体の平均が逓減傾向にある中で、本市は逓増している。このことが経費回収率の低さにつながっていると解される。
</t>
    <rPh sb="2" eb="4">
      <t>ケイジョウ</t>
    </rPh>
    <rPh sb="4" eb="6">
      <t>シュウシ</t>
    </rPh>
    <rPh sb="6" eb="8">
      <t>ヒリツ</t>
    </rPh>
    <rPh sb="14" eb="15">
      <t>コ</t>
    </rPh>
    <rPh sb="17" eb="19">
      <t>スイイ</t>
    </rPh>
    <rPh sb="24" eb="26">
      <t>ルイセキ</t>
    </rPh>
    <rPh sb="26" eb="28">
      <t>ケッソン</t>
    </rPh>
    <rPh sb="35" eb="37">
      <t>ジギョウ</t>
    </rPh>
    <rPh sb="41" eb="43">
      <t>リョウコウ</t>
    </rPh>
    <rPh sb="44" eb="46">
      <t>ウンエイ</t>
    </rPh>
    <rPh sb="55" eb="57">
      <t>ケイヒ</t>
    </rPh>
    <rPh sb="57" eb="59">
      <t>カイシュウ</t>
    </rPh>
    <rPh sb="59" eb="60">
      <t>リツ</t>
    </rPh>
    <rPh sb="61" eb="62">
      <t>ヒク</t>
    </rPh>
    <rPh sb="65" eb="68">
      <t>ソウシュウエキ</t>
    </rPh>
    <rPh sb="69" eb="70">
      <t>シ</t>
    </rPh>
    <rPh sb="72" eb="74">
      <t>リョウキン</t>
    </rPh>
    <rPh sb="74" eb="76">
      <t>シュウニュウ</t>
    </rPh>
    <rPh sb="76" eb="78">
      <t>イガイ</t>
    </rPh>
    <rPh sb="79" eb="81">
      <t>シュウニュウ</t>
    </rPh>
    <rPh sb="82" eb="84">
      <t>ワリアイ</t>
    </rPh>
    <rPh sb="85" eb="87">
      <t>ヒジョウ</t>
    </rPh>
    <rPh sb="88" eb="89">
      <t>タカ</t>
    </rPh>
    <rPh sb="93" eb="95">
      <t>リュウドウ</t>
    </rPh>
    <rPh sb="95" eb="97">
      <t>ヒリツ</t>
    </rPh>
    <rPh sb="100" eb="102">
      <t>ネンド</t>
    </rPh>
    <rPh sb="104" eb="106">
      <t>カイケイ</t>
    </rPh>
    <rPh sb="106" eb="108">
      <t>キジュン</t>
    </rPh>
    <rPh sb="109" eb="111">
      <t>カイセイ</t>
    </rPh>
    <rPh sb="119" eb="121">
      <t>オオハバ</t>
    </rPh>
    <rPh sb="122" eb="124">
      <t>アッカ</t>
    </rPh>
    <rPh sb="129" eb="131">
      <t>キギョウ</t>
    </rPh>
    <rPh sb="131" eb="132">
      <t>サイ</t>
    </rPh>
    <rPh sb="133" eb="135">
      <t>ヘンサイ</t>
    </rPh>
    <rPh sb="139" eb="141">
      <t>ゲンシ</t>
    </rPh>
    <rPh sb="143" eb="146">
      <t>シヨウリョウ</t>
    </rPh>
    <rPh sb="149" eb="151">
      <t>イッパン</t>
    </rPh>
    <rPh sb="151" eb="153">
      <t>カイケイ</t>
    </rPh>
    <rPh sb="156" eb="157">
      <t>ク</t>
    </rPh>
    <rPh sb="157" eb="158">
      <t>イ</t>
    </rPh>
    <rPh sb="158" eb="159">
      <t>キン</t>
    </rPh>
    <rPh sb="162" eb="163">
      <t>ウ</t>
    </rPh>
    <rPh sb="170" eb="172">
      <t>シハラ</t>
    </rPh>
    <rPh sb="173" eb="175">
      <t>ノウリョク</t>
    </rPh>
    <rPh sb="176" eb="178">
      <t>カクホ</t>
    </rPh>
    <rPh sb="321" eb="323">
      <t>オスイ</t>
    </rPh>
    <rPh sb="323" eb="325">
      <t>ショリ</t>
    </rPh>
    <rPh sb="325" eb="327">
      <t>ゲンカ</t>
    </rPh>
    <rPh sb="328" eb="331">
      <t>ソウタイテキ</t>
    </rPh>
    <rPh sb="332" eb="333">
      <t>タカ</t>
    </rPh>
    <rPh sb="337" eb="340">
      <t>シヨウリョウ</t>
    </rPh>
    <rPh sb="340" eb="342">
      <t>スイジュン</t>
    </rPh>
    <rPh sb="343" eb="344">
      <t>ヒク</t>
    </rPh>
    <rPh sb="348" eb="349">
      <t>オモ</t>
    </rPh>
    <rPh sb="350" eb="352">
      <t>ゲンイン</t>
    </rPh>
    <rPh sb="353" eb="354">
      <t>オモ</t>
    </rPh>
    <rPh sb="360" eb="362">
      <t>ルイジ</t>
    </rPh>
    <rPh sb="362" eb="364">
      <t>ダンタイ</t>
    </rPh>
    <rPh sb="365" eb="367">
      <t>ヘイキン</t>
    </rPh>
    <rPh sb="368" eb="370">
      <t>テイゲン</t>
    </rPh>
    <rPh sb="370" eb="372">
      <t>ケイコウ</t>
    </rPh>
    <rPh sb="375" eb="376">
      <t>ナカ</t>
    </rPh>
    <phoneticPr fontId="4"/>
  </si>
  <si>
    <t>林業集落排水事業の課題は、経費回収率の低さであり、この理由は、汚水処理原価が類似団体平均に比べて高い反面、必要な使用料収入が十分に確保されていないことにあるため、維持管理費の縮減、使用料の見直し等による適正な使用料収入の確保に向けた取組が必要である。</t>
    <rPh sb="0" eb="2">
      <t>リンギョウ</t>
    </rPh>
    <rPh sb="2" eb="4">
      <t>シュウラク</t>
    </rPh>
    <rPh sb="4" eb="6">
      <t>ハイスイ</t>
    </rPh>
    <rPh sb="6" eb="8">
      <t>ジギョウ</t>
    </rPh>
    <rPh sb="9" eb="11">
      <t>カダイ</t>
    </rPh>
    <rPh sb="13" eb="15">
      <t>ケイヒ</t>
    </rPh>
    <rPh sb="15" eb="17">
      <t>カイシュウ</t>
    </rPh>
    <rPh sb="17" eb="18">
      <t>リツ</t>
    </rPh>
    <rPh sb="19" eb="20">
      <t>ヒク</t>
    </rPh>
    <rPh sb="27" eb="29">
      <t>リユウ</t>
    </rPh>
    <rPh sb="31" eb="33">
      <t>オスイ</t>
    </rPh>
    <rPh sb="33" eb="35">
      <t>ショリ</t>
    </rPh>
    <rPh sb="35" eb="37">
      <t>ゲンカ</t>
    </rPh>
    <rPh sb="38" eb="40">
      <t>ルイジ</t>
    </rPh>
    <rPh sb="40" eb="42">
      <t>ダンタイ</t>
    </rPh>
    <rPh sb="42" eb="44">
      <t>ヘイキン</t>
    </rPh>
    <rPh sb="45" eb="46">
      <t>クラ</t>
    </rPh>
    <rPh sb="48" eb="49">
      <t>タカ</t>
    </rPh>
    <rPh sb="50" eb="52">
      <t>ハンメン</t>
    </rPh>
    <rPh sb="53" eb="55">
      <t>ヒツヨウ</t>
    </rPh>
    <rPh sb="56" eb="59">
      <t>シヨウリョウ</t>
    </rPh>
    <rPh sb="59" eb="61">
      <t>シュウニュウ</t>
    </rPh>
    <rPh sb="62" eb="64">
      <t>ジュウブン</t>
    </rPh>
    <rPh sb="65" eb="67">
      <t>カクホ</t>
    </rPh>
    <rPh sb="81" eb="83">
      <t>イジ</t>
    </rPh>
    <rPh sb="83" eb="85">
      <t>カンリ</t>
    </rPh>
    <rPh sb="85" eb="86">
      <t>ヒ</t>
    </rPh>
    <rPh sb="87" eb="89">
      <t>シュクゲン</t>
    </rPh>
    <rPh sb="90" eb="93">
      <t>シヨウリョウ</t>
    </rPh>
    <rPh sb="94" eb="96">
      <t>ミナオ</t>
    </rPh>
    <rPh sb="97" eb="98">
      <t>トウ</t>
    </rPh>
    <rPh sb="101" eb="103">
      <t>テキセイ</t>
    </rPh>
    <rPh sb="104" eb="107">
      <t>シヨウリョウ</t>
    </rPh>
    <rPh sb="107" eb="109">
      <t>シュウニュウ</t>
    </rPh>
    <rPh sb="110" eb="112">
      <t>カクホ</t>
    </rPh>
    <rPh sb="113" eb="114">
      <t>ム</t>
    </rPh>
    <rPh sb="116" eb="118">
      <t>トリクミ</t>
    </rPh>
    <rPh sb="119" eb="121">
      <t>ヒツヨウ</t>
    </rPh>
    <phoneticPr fontId="4"/>
  </si>
  <si>
    <t>①林業集落排水処理事業は建設改良事業が終わっていることから、今後は、年々償却率が上がっていくものの、類似団体の平均と比べて法定耐用年数の到来にはやや余裕がある。
③林業集落排水処理事業は、管渠事業をしていない。</t>
    <rPh sb="1" eb="2">
      <t>リン</t>
    </rPh>
    <rPh sb="82" eb="83">
      <t>リン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</si>
</sst>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formatCode="#,##0.00;&quot;△&quot;#,##0.00">
                  <c:v>0</c:v>
                </c:pt>
                <c:pt idx="3" formatCode="#,##0.00;&quot;△&quot;#,##0.00">
                  <c:v>0</c:v>
                </c:pt>
                <c:pt idx="4" formatCode="#,##0.00;&quot;△&quot;#,##0.00">
                  <c:v>0</c:v>
                </c:pt>
              </c:numCache>
            </c:numRef>
          </c:val>
        </c:ser>
        <c:dLbls>
          <c:showLegendKey val="0"/>
          <c:showVal val="0"/>
          <c:showCatName val="0"/>
          <c:showSerName val="0"/>
          <c:showPercent val="0"/>
          <c:showBubbleSize val="0"/>
        </c:dLbls>
        <c:gapWidth val="150"/>
        <c:axId val="82938496"/>
        <c:axId val="82944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formatCode="#,##0.00;&quot;△&quot;#,##0.00">
                  <c:v>0</c:v>
                </c:pt>
                <c:pt idx="3" formatCode="#,##0.00;&quot;△&quot;#,##0.00">
                  <c:v>0</c:v>
                </c:pt>
                <c:pt idx="4" formatCode="#,##0.00;&quot;△&quot;#,##0.00">
                  <c:v>0</c:v>
                </c:pt>
              </c:numCache>
            </c:numRef>
          </c:val>
          <c:smooth val="0"/>
        </c:ser>
        <c:dLbls>
          <c:showLegendKey val="0"/>
          <c:showVal val="0"/>
          <c:showCatName val="0"/>
          <c:showSerName val="0"/>
          <c:showPercent val="0"/>
          <c:showBubbleSize val="0"/>
        </c:dLbls>
        <c:marker val="1"/>
        <c:smooth val="0"/>
        <c:axId val="82938496"/>
        <c:axId val="82944768"/>
      </c:lineChart>
      <c:dateAx>
        <c:axId val="82938496"/>
        <c:scaling>
          <c:orientation val="minMax"/>
        </c:scaling>
        <c:delete val="1"/>
        <c:axPos val="b"/>
        <c:numFmt formatCode="ge" sourceLinked="1"/>
        <c:majorTickMark val="none"/>
        <c:minorTickMark val="none"/>
        <c:tickLblPos val="none"/>
        <c:crossAx val="82944768"/>
        <c:crosses val="autoZero"/>
        <c:auto val="1"/>
        <c:lblOffset val="100"/>
        <c:baseTimeUnit val="years"/>
      </c:dateAx>
      <c:valAx>
        <c:axId val="82944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938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0</c:v>
                </c:pt>
                <c:pt idx="1">
                  <c:v>0</c:v>
                </c:pt>
                <c:pt idx="2">
                  <c:v>131.25</c:v>
                </c:pt>
                <c:pt idx="3">
                  <c:v>131.25</c:v>
                </c:pt>
                <c:pt idx="4">
                  <c:v>131.25</c:v>
                </c:pt>
              </c:numCache>
            </c:numRef>
          </c:val>
        </c:ser>
        <c:dLbls>
          <c:showLegendKey val="0"/>
          <c:showVal val="0"/>
          <c:showCatName val="0"/>
          <c:showSerName val="0"/>
          <c:showPercent val="0"/>
          <c:showBubbleSize val="0"/>
        </c:dLbls>
        <c:gapWidth val="150"/>
        <c:axId val="84524032"/>
        <c:axId val="84558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0</c:v>
                </c:pt>
                <c:pt idx="2">
                  <c:v>47.83</c:v>
                </c:pt>
                <c:pt idx="3">
                  <c:v>58.58</c:v>
                </c:pt>
                <c:pt idx="4">
                  <c:v>56.52</c:v>
                </c:pt>
              </c:numCache>
            </c:numRef>
          </c:val>
          <c:smooth val="0"/>
        </c:ser>
        <c:dLbls>
          <c:showLegendKey val="0"/>
          <c:showVal val="0"/>
          <c:showCatName val="0"/>
          <c:showSerName val="0"/>
          <c:showPercent val="0"/>
          <c:showBubbleSize val="0"/>
        </c:dLbls>
        <c:marker val="1"/>
        <c:smooth val="0"/>
        <c:axId val="84524032"/>
        <c:axId val="84558976"/>
      </c:lineChart>
      <c:dateAx>
        <c:axId val="84524032"/>
        <c:scaling>
          <c:orientation val="minMax"/>
        </c:scaling>
        <c:delete val="1"/>
        <c:axPos val="b"/>
        <c:numFmt formatCode="ge" sourceLinked="1"/>
        <c:majorTickMark val="none"/>
        <c:minorTickMark val="none"/>
        <c:tickLblPos val="none"/>
        <c:crossAx val="84558976"/>
        <c:crosses val="autoZero"/>
        <c:auto val="1"/>
        <c:lblOffset val="100"/>
        <c:baseTimeUnit val="years"/>
      </c:dateAx>
      <c:valAx>
        <c:axId val="84558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52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0</c:v>
                </c:pt>
                <c:pt idx="1">
                  <c:v>0</c:v>
                </c:pt>
                <c:pt idx="2">
                  <c:v>100</c:v>
                </c:pt>
                <c:pt idx="3">
                  <c:v>90.36</c:v>
                </c:pt>
                <c:pt idx="4">
                  <c:v>100</c:v>
                </c:pt>
              </c:numCache>
            </c:numRef>
          </c:val>
        </c:ser>
        <c:dLbls>
          <c:showLegendKey val="0"/>
          <c:showVal val="0"/>
          <c:showCatName val="0"/>
          <c:showSerName val="0"/>
          <c:showPercent val="0"/>
          <c:showBubbleSize val="0"/>
        </c:dLbls>
        <c:gapWidth val="150"/>
        <c:axId val="84576896"/>
        <c:axId val="84583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0</c:v>
                </c:pt>
                <c:pt idx="2">
                  <c:v>84.46</c:v>
                </c:pt>
                <c:pt idx="3">
                  <c:v>89.31</c:v>
                </c:pt>
                <c:pt idx="4">
                  <c:v>91.27</c:v>
                </c:pt>
              </c:numCache>
            </c:numRef>
          </c:val>
          <c:smooth val="0"/>
        </c:ser>
        <c:dLbls>
          <c:showLegendKey val="0"/>
          <c:showVal val="0"/>
          <c:showCatName val="0"/>
          <c:showSerName val="0"/>
          <c:showPercent val="0"/>
          <c:showBubbleSize val="0"/>
        </c:dLbls>
        <c:marker val="1"/>
        <c:smooth val="0"/>
        <c:axId val="84576896"/>
        <c:axId val="84583168"/>
      </c:lineChart>
      <c:dateAx>
        <c:axId val="84576896"/>
        <c:scaling>
          <c:orientation val="minMax"/>
        </c:scaling>
        <c:delete val="1"/>
        <c:axPos val="b"/>
        <c:numFmt formatCode="ge" sourceLinked="1"/>
        <c:majorTickMark val="none"/>
        <c:minorTickMark val="none"/>
        <c:tickLblPos val="none"/>
        <c:crossAx val="84583168"/>
        <c:crosses val="autoZero"/>
        <c:auto val="1"/>
        <c:lblOffset val="100"/>
        <c:baseTimeUnit val="years"/>
      </c:dateAx>
      <c:valAx>
        <c:axId val="84583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57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0</c:v>
                </c:pt>
                <c:pt idx="1">
                  <c:v>0</c:v>
                </c:pt>
                <c:pt idx="2">
                  <c:v>81.599999999999994</c:v>
                </c:pt>
                <c:pt idx="3">
                  <c:v>118.7</c:v>
                </c:pt>
                <c:pt idx="4">
                  <c:v>100.27</c:v>
                </c:pt>
              </c:numCache>
            </c:numRef>
          </c:val>
        </c:ser>
        <c:dLbls>
          <c:showLegendKey val="0"/>
          <c:showVal val="0"/>
          <c:showCatName val="0"/>
          <c:showSerName val="0"/>
          <c:showPercent val="0"/>
          <c:showBubbleSize val="0"/>
        </c:dLbls>
        <c:gapWidth val="150"/>
        <c:axId val="38820096"/>
        <c:axId val="38826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0</c:v>
                </c:pt>
                <c:pt idx="2" formatCode="#,##0.00;&quot;△&quot;#,##0.00">
                  <c:v>#N/A</c:v>
                </c:pt>
                <c:pt idx="3">
                  <c:v>72.680000000000007</c:v>
                </c:pt>
                <c:pt idx="4">
                  <c:v>92.2</c:v>
                </c:pt>
              </c:numCache>
            </c:numRef>
          </c:val>
          <c:smooth val="0"/>
        </c:ser>
        <c:dLbls>
          <c:showLegendKey val="0"/>
          <c:showVal val="0"/>
          <c:showCatName val="0"/>
          <c:showSerName val="0"/>
          <c:showPercent val="0"/>
          <c:showBubbleSize val="0"/>
        </c:dLbls>
        <c:marker val="1"/>
        <c:smooth val="0"/>
        <c:axId val="38820096"/>
        <c:axId val="38826368"/>
      </c:lineChart>
      <c:dateAx>
        <c:axId val="38820096"/>
        <c:scaling>
          <c:orientation val="minMax"/>
        </c:scaling>
        <c:delete val="1"/>
        <c:axPos val="b"/>
        <c:numFmt formatCode="ge" sourceLinked="1"/>
        <c:majorTickMark val="none"/>
        <c:minorTickMark val="none"/>
        <c:tickLblPos val="none"/>
        <c:crossAx val="38826368"/>
        <c:crosses val="autoZero"/>
        <c:auto val="1"/>
        <c:lblOffset val="100"/>
        <c:baseTimeUnit val="years"/>
      </c:dateAx>
      <c:valAx>
        <c:axId val="38826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820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0</c:v>
                </c:pt>
                <c:pt idx="1">
                  <c:v>0</c:v>
                </c:pt>
                <c:pt idx="2">
                  <c:v>4.2</c:v>
                </c:pt>
                <c:pt idx="3">
                  <c:v>8.4</c:v>
                </c:pt>
                <c:pt idx="4">
                  <c:v>20.16</c:v>
                </c:pt>
              </c:numCache>
            </c:numRef>
          </c:val>
        </c:ser>
        <c:dLbls>
          <c:showLegendKey val="0"/>
          <c:showVal val="0"/>
          <c:showCatName val="0"/>
          <c:showSerName val="0"/>
          <c:showPercent val="0"/>
          <c:showBubbleSize val="0"/>
        </c:dLbls>
        <c:gapWidth val="150"/>
        <c:axId val="82458496"/>
        <c:axId val="84148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0</c:v>
                </c:pt>
                <c:pt idx="2" formatCode="#,##0.00;&quot;△&quot;#,##0.00">
                  <c:v>#N/A</c:v>
                </c:pt>
                <c:pt idx="3">
                  <c:v>20.74</c:v>
                </c:pt>
                <c:pt idx="4">
                  <c:v>26.06</c:v>
                </c:pt>
              </c:numCache>
            </c:numRef>
          </c:val>
          <c:smooth val="0"/>
        </c:ser>
        <c:dLbls>
          <c:showLegendKey val="0"/>
          <c:showVal val="0"/>
          <c:showCatName val="0"/>
          <c:showSerName val="0"/>
          <c:showPercent val="0"/>
          <c:showBubbleSize val="0"/>
        </c:dLbls>
        <c:marker val="1"/>
        <c:smooth val="0"/>
        <c:axId val="82458496"/>
        <c:axId val="84148224"/>
      </c:lineChart>
      <c:dateAx>
        <c:axId val="82458496"/>
        <c:scaling>
          <c:orientation val="minMax"/>
        </c:scaling>
        <c:delete val="1"/>
        <c:axPos val="b"/>
        <c:numFmt formatCode="ge" sourceLinked="1"/>
        <c:majorTickMark val="none"/>
        <c:minorTickMark val="none"/>
        <c:tickLblPos val="none"/>
        <c:crossAx val="84148224"/>
        <c:crosses val="autoZero"/>
        <c:auto val="1"/>
        <c:lblOffset val="100"/>
        <c:baseTimeUnit val="years"/>
      </c:dateAx>
      <c:valAx>
        <c:axId val="841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458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0</c:v>
                </c:pt>
                <c:pt idx="1">
                  <c:v>0</c:v>
                </c:pt>
                <c:pt idx="2" formatCode="#,##0.00;&quot;△&quot;#,##0.00">
                  <c:v>0</c:v>
                </c:pt>
                <c:pt idx="3" formatCode="#,##0.00;&quot;△&quot;#,##0.00">
                  <c:v>0</c:v>
                </c:pt>
                <c:pt idx="4" formatCode="#,##0.00;&quot;△&quot;#,##0.00">
                  <c:v>0</c:v>
                </c:pt>
              </c:numCache>
            </c:numRef>
          </c:val>
        </c:ser>
        <c:dLbls>
          <c:showLegendKey val="0"/>
          <c:showVal val="0"/>
          <c:showCatName val="0"/>
          <c:showSerName val="0"/>
          <c:showPercent val="0"/>
          <c:showBubbleSize val="0"/>
        </c:dLbls>
        <c:gapWidth val="150"/>
        <c:axId val="84174336"/>
        <c:axId val="84176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formatCode="#,##0.00;&quot;△&quot;#,##0.00">
                  <c:v>#N/A</c:v>
                </c:pt>
                <c:pt idx="3" formatCode="#,##0.00;&quot;△&quot;#,##0.00">
                  <c:v>0</c:v>
                </c:pt>
                <c:pt idx="4" formatCode="#,##0.00;&quot;△&quot;#,##0.00">
                  <c:v>0</c:v>
                </c:pt>
              </c:numCache>
            </c:numRef>
          </c:val>
          <c:smooth val="0"/>
        </c:ser>
        <c:dLbls>
          <c:showLegendKey val="0"/>
          <c:showVal val="0"/>
          <c:showCatName val="0"/>
          <c:showSerName val="0"/>
          <c:showPercent val="0"/>
          <c:showBubbleSize val="0"/>
        </c:dLbls>
        <c:marker val="1"/>
        <c:smooth val="0"/>
        <c:axId val="84174336"/>
        <c:axId val="84176256"/>
      </c:lineChart>
      <c:dateAx>
        <c:axId val="84174336"/>
        <c:scaling>
          <c:orientation val="minMax"/>
        </c:scaling>
        <c:delete val="1"/>
        <c:axPos val="b"/>
        <c:numFmt formatCode="ge" sourceLinked="1"/>
        <c:majorTickMark val="none"/>
        <c:minorTickMark val="none"/>
        <c:tickLblPos val="none"/>
        <c:crossAx val="84176256"/>
        <c:crosses val="autoZero"/>
        <c:auto val="1"/>
        <c:lblOffset val="100"/>
        <c:baseTimeUnit val="years"/>
      </c:dateAx>
      <c:valAx>
        <c:axId val="84176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174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0</c:v>
                </c:pt>
                <c:pt idx="1">
                  <c:v>0</c:v>
                </c:pt>
                <c:pt idx="2">
                  <c:v>147.08000000000001</c:v>
                </c:pt>
                <c:pt idx="3" formatCode="#,##0.00;&quot;△&quot;#,##0.00">
                  <c:v>0</c:v>
                </c:pt>
                <c:pt idx="4" formatCode="#,##0.00;&quot;△&quot;#,##0.00">
                  <c:v>0</c:v>
                </c:pt>
              </c:numCache>
            </c:numRef>
          </c:val>
        </c:ser>
        <c:dLbls>
          <c:showLegendKey val="0"/>
          <c:showVal val="0"/>
          <c:showCatName val="0"/>
          <c:showSerName val="0"/>
          <c:showPercent val="0"/>
          <c:showBubbleSize val="0"/>
        </c:dLbls>
        <c:gapWidth val="150"/>
        <c:axId val="84203008"/>
        <c:axId val="84204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formatCode="#,##0.00;&quot;△&quot;#,##0.00">
                  <c:v>#N/A</c:v>
                </c:pt>
                <c:pt idx="3">
                  <c:v>902.15</c:v>
                </c:pt>
                <c:pt idx="4">
                  <c:v>247.01</c:v>
                </c:pt>
              </c:numCache>
            </c:numRef>
          </c:val>
          <c:smooth val="0"/>
        </c:ser>
        <c:dLbls>
          <c:showLegendKey val="0"/>
          <c:showVal val="0"/>
          <c:showCatName val="0"/>
          <c:showSerName val="0"/>
          <c:showPercent val="0"/>
          <c:showBubbleSize val="0"/>
        </c:dLbls>
        <c:marker val="1"/>
        <c:smooth val="0"/>
        <c:axId val="84203008"/>
        <c:axId val="84204928"/>
      </c:lineChart>
      <c:dateAx>
        <c:axId val="84203008"/>
        <c:scaling>
          <c:orientation val="minMax"/>
        </c:scaling>
        <c:delete val="1"/>
        <c:axPos val="b"/>
        <c:numFmt formatCode="ge" sourceLinked="1"/>
        <c:majorTickMark val="none"/>
        <c:minorTickMark val="none"/>
        <c:tickLblPos val="none"/>
        <c:crossAx val="84204928"/>
        <c:crosses val="autoZero"/>
        <c:auto val="1"/>
        <c:lblOffset val="100"/>
        <c:baseTimeUnit val="years"/>
      </c:dateAx>
      <c:valAx>
        <c:axId val="84204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203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0</c:v>
                </c:pt>
                <c:pt idx="1">
                  <c:v>0</c:v>
                </c:pt>
                <c:pt idx="2">
                  <c:v>131.79</c:v>
                </c:pt>
                <c:pt idx="3">
                  <c:v>8156.76</c:v>
                </c:pt>
                <c:pt idx="4">
                  <c:v>115.43</c:v>
                </c:pt>
              </c:numCache>
            </c:numRef>
          </c:val>
        </c:ser>
        <c:dLbls>
          <c:showLegendKey val="0"/>
          <c:showVal val="0"/>
          <c:showCatName val="0"/>
          <c:showSerName val="0"/>
          <c:showPercent val="0"/>
          <c:showBubbleSize val="0"/>
        </c:dLbls>
        <c:gapWidth val="150"/>
        <c:axId val="84331520"/>
        <c:axId val="84333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0</c:v>
                </c:pt>
                <c:pt idx="2" formatCode="#,##0.00;&quot;△&quot;#,##0.00">
                  <c:v>#N/A</c:v>
                </c:pt>
                <c:pt idx="3">
                  <c:v>252.13</c:v>
                </c:pt>
                <c:pt idx="4">
                  <c:v>-2.84</c:v>
                </c:pt>
              </c:numCache>
            </c:numRef>
          </c:val>
          <c:smooth val="0"/>
        </c:ser>
        <c:dLbls>
          <c:showLegendKey val="0"/>
          <c:showVal val="0"/>
          <c:showCatName val="0"/>
          <c:showSerName val="0"/>
          <c:showPercent val="0"/>
          <c:showBubbleSize val="0"/>
        </c:dLbls>
        <c:marker val="1"/>
        <c:smooth val="0"/>
        <c:axId val="84331520"/>
        <c:axId val="84333696"/>
      </c:lineChart>
      <c:dateAx>
        <c:axId val="84331520"/>
        <c:scaling>
          <c:orientation val="minMax"/>
        </c:scaling>
        <c:delete val="1"/>
        <c:axPos val="b"/>
        <c:numFmt formatCode="ge" sourceLinked="1"/>
        <c:majorTickMark val="none"/>
        <c:minorTickMark val="none"/>
        <c:tickLblPos val="none"/>
        <c:crossAx val="84333696"/>
        <c:crosses val="autoZero"/>
        <c:auto val="1"/>
        <c:lblOffset val="100"/>
        <c:baseTimeUnit val="years"/>
      </c:dateAx>
      <c:valAx>
        <c:axId val="84333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331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0</c:v>
                </c:pt>
                <c:pt idx="1">
                  <c:v>0</c:v>
                </c:pt>
                <c:pt idx="2">
                  <c:v>2892.88</c:v>
                </c:pt>
                <c:pt idx="3">
                  <c:v>3223.75</c:v>
                </c:pt>
                <c:pt idx="4">
                  <c:v>6004.76</c:v>
                </c:pt>
              </c:numCache>
            </c:numRef>
          </c:val>
        </c:ser>
        <c:dLbls>
          <c:showLegendKey val="0"/>
          <c:showVal val="0"/>
          <c:showCatName val="0"/>
          <c:showSerName val="0"/>
          <c:showPercent val="0"/>
          <c:showBubbleSize val="0"/>
        </c:dLbls>
        <c:gapWidth val="150"/>
        <c:axId val="84350080"/>
        <c:axId val="84352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0</c:v>
                </c:pt>
                <c:pt idx="2">
                  <c:v>1844.55</c:v>
                </c:pt>
                <c:pt idx="3">
                  <c:v>1156.78</c:v>
                </c:pt>
                <c:pt idx="4">
                  <c:v>1239.21</c:v>
                </c:pt>
              </c:numCache>
            </c:numRef>
          </c:val>
          <c:smooth val="0"/>
        </c:ser>
        <c:dLbls>
          <c:showLegendKey val="0"/>
          <c:showVal val="0"/>
          <c:showCatName val="0"/>
          <c:showSerName val="0"/>
          <c:showPercent val="0"/>
          <c:showBubbleSize val="0"/>
        </c:dLbls>
        <c:marker val="1"/>
        <c:smooth val="0"/>
        <c:axId val="84350080"/>
        <c:axId val="84352000"/>
      </c:lineChart>
      <c:dateAx>
        <c:axId val="84350080"/>
        <c:scaling>
          <c:orientation val="minMax"/>
        </c:scaling>
        <c:delete val="1"/>
        <c:axPos val="b"/>
        <c:numFmt formatCode="ge" sourceLinked="1"/>
        <c:majorTickMark val="none"/>
        <c:minorTickMark val="none"/>
        <c:tickLblPos val="none"/>
        <c:crossAx val="84352000"/>
        <c:crosses val="autoZero"/>
        <c:auto val="1"/>
        <c:lblOffset val="100"/>
        <c:baseTimeUnit val="years"/>
      </c:dateAx>
      <c:valAx>
        <c:axId val="84352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350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0</c:v>
                </c:pt>
                <c:pt idx="1">
                  <c:v>0</c:v>
                </c:pt>
                <c:pt idx="2">
                  <c:v>21.74</c:v>
                </c:pt>
                <c:pt idx="3">
                  <c:v>20.7</c:v>
                </c:pt>
                <c:pt idx="4">
                  <c:v>20.46</c:v>
                </c:pt>
              </c:numCache>
            </c:numRef>
          </c:val>
        </c:ser>
        <c:dLbls>
          <c:showLegendKey val="0"/>
          <c:showVal val="0"/>
          <c:showCatName val="0"/>
          <c:showSerName val="0"/>
          <c:showPercent val="0"/>
          <c:showBubbleSize val="0"/>
        </c:dLbls>
        <c:gapWidth val="150"/>
        <c:axId val="84480768"/>
        <c:axId val="84482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22.93</c:v>
                </c:pt>
                <c:pt idx="3">
                  <c:v>33.82</c:v>
                </c:pt>
                <c:pt idx="4">
                  <c:v>38.14</c:v>
                </c:pt>
              </c:numCache>
            </c:numRef>
          </c:val>
          <c:smooth val="0"/>
        </c:ser>
        <c:dLbls>
          <c:showLegendKey val="0"/>
          <c:showVal val="0"/>
          <c:showCatName val="0"/>
          <c:showSerName val="0"/>
          <c:showPercent val="0"/>
          <c:showBubbleSize val="0"/>
        </c:dLbls>
        <c:marker val="1"/>
        <c:smooth val="0"/>
        <c:axId val="84480768"/>
        <c:axId val="84482688"/>
      </c:lineChart>
      <c:dateAx>
        <c:axId val="84480768"/>
        <c:scaling>
          <c:orientation val="minMax"/>
        </c:scaling>
        <c:delete val="1"/>
        <c:axPos val="b"/>
        <c:numFmt formatCode="ge" sourceLinked="1"/>
        <c:majorTickMark val="none"/>
        <c:minorTickMark val="none"/>
        <c:tickLblPos val="none"/>
        <c:crossAx val="84482688"/>
        <c:crosses val="autoZero"/>
        <c:auto val="1"/>
        <c:lblOffset val="100"/>
        <c:baseTimeUnit val="years"/>
      </c:dateAx>
      <c:valAx>
        <c:axId val="84482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480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0</c:v>
                </c:pt>
                <c:pt idx="1">
                  <c:v>0</c:v>
                </c:pt>
                <c:pt idx="2">
                  <c:v>575.78</c:v>
                </c:pt>
                <c:pt idx="3">
                  <c:v>600.80999999999995</c:v>
                </c:pt>
                <c:pt idx="4">
                  <c:v>611.97</c:v>
                </c:pt>
              </c:numCache>
            </c:numRef>
          </c:val>
        </c:ser>
        <c:dLbls>
          <c:showLegendKey val="0"/>
          <c:showVal val="0"/>
          <c:showCatName val="0"/>
          <c:showSerName val="0"/>
          <c:showPercent val="0"/>
          <c:showBubbleSize val="0"/>
        </c:dLbls>
        <c:gapWidth val="150"/>
        <c:axId val="84504576"/>
        <c:axId val="84506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0</c:v>
                </c:pt>
                <c:pt idx="2">
                  <c:v>690.86</c:v>
                </c:pt>
                <c:pt idx="3">
                  <c:v>525.1</c:v>
                </c:pt>
                <c:pt idx="4">
                  <c:v>471.79</c:v>
                </c:pt>
              </c:numCache>
            </c:numRef>
          </c:val>
          <c:smooth val="0"/>
        </c:ser>
        <c:dLbls>
          <c:showLegendKey val="0"/>
          <c:showVal val="0"/>
          <c:showCatName val="0"/>
          <c:showSerName val="0"/>
          <c:showPercent val="0"/>
          <c:showBubbleSize val="0"/>
        </c:dLbls>
        <c:marker val="1"/>
        <c:smooth val="0"/>
        <c:axId val="84504576"/>
        <c:axId val="84506496"/>
      </c:lineChart>
      <c:dateAx>
        <c:axId val="84504576"/>
        <c:scaling>
          <c:orientation val="minMax"/>
        </c:scaling>
        <c:delete val="1"/>
        <c:axPos val="b"/>
        <c:numFmt formatCode="ge" sourceLinked="1"/>
        <c:majorTickMark val="none"/>
        <c:minorTickMark val="none"/>
        <c:tickLblPos val="none"/>
        <c:crossAx val="84506496"/>
        <c:crosses val="autoZero"/>
        <c:auto val="1"/>
        <c:lblOffset val="100"/>
        <c:baseTimeUnit val="years"/>
      </c:dateAx>
      <c:valAx>
        <c:axId val="84506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504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【92.20】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【247.01】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【△2.84】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【1,201.71】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【89.54】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【49.13】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【638.17】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【27.50】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【26.06】</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election activeCell="B2" sqref="B2:BZ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鳥取県　鳥取市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法適用</v>
      </c>
      <c r="C8" s="46"/>
      <c r="D8" s="46"/>
      <c r="E8" s="46"/>
      <c r="F8" s="46"/>
      <c r="G8" s="46"/>
      <c r="H8" s="46"/>
      <c r="I8" s="46" t="str">
        <f>データ!J6</f>
        <v>下水道事業</v>
      </c>
      <c r="J8" s="46"/>
      <c r="K8" s="46"/>
      <c r="L8" s="46"/>
      <c r="M8" s="46"/>
      <c r="N8" s="46"/>
      <c r="O8" s="46"/>
      <c r="P8" s="46" t="str">
        <f>データ!K6</f>
        <v>林業集落排水</v>
      </c>
      <c r="Q8" s="46"/>
      <c r="R8" s="46"/>
      <c r="S8" s="46"/>
      <c r="T8" s="46"/>
      <c r="U8" s="46"/>
      <c r="V8" s="46"/>
      <c r="W8" s="46" t="str">
        <f>データ!L6</f>
        <v>G2</v>
      </c>
      <c r="X8" s="46"/>
      <c r="Y8" s="46"/>
      <c r="Z8" s="46"/>
      <c r="AA8" s="46"/>
      <c r="AB8" s="46"/>
      <c r="AC8" s="46"/>
      <c r="AD8" s="3"/>
      <c r="AE8" s="3"/>
      <c r="AF8" s="3"/>
      <c r="AG8" s="3"/>
      <c r="AH8" s="3"/>
      <c r="AI8" s="3"/>
      <c r="AJ8" s="3"/>
      <c r="AK8" s="3"/>
      <c r="AL8" s="47">
        <f>データ!R6</f>
        <v>193064</v>
      </c>
      <c r="AM8" s="47"/>
      <c r="AN8" s="47"/>
      <c r="AO8" s="47"/>
      <c r="AP8" s="47"/>
      <c r="AQ8" s="47"/>
      <c r="AR8" s="47"/>
      <c r="AS8" s="47"/>
      <c r="AT8" s="43">
        <f>データ!S6</f>
        <v>765.31</v>
      </c>
      <c r="AU8" s="43"/>
      <c r="AV8" s="43"/>
      <c r="AW8" s="43"/>
      <c r="AX8" s="43"/>
      <c r="AY8" s="43"/>
      <c r="AZ8" s="43"/>
      <c r="BA8" s="43"/>
      <c r="BB8" s="43">
        <f>データ!T6</f>
        <v>252.27</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f>データ!N6</f>
        <v>46.77</v>
      </c>
      <c r="J10" s="43"/>
      <c r="K10" s="43"/>
      <c r="L10" s="43"/>
      <c r="M10" s="43"/>
      <c r="N10" s="43"/>
      <c r="O10" s="43"/>
      <c r="P10" s="43">
        <f>データ!O6</f>
        <v>0.04</v>
      </c>
      <c r="Q10" s="43"/>
      <c r="R10" s="43"/>
      <c r="S10" s="43"/>
      <c r="T10" s="43"/>
      <c r="U10" s="43"/>
      <c r="V10" s="43"/>
      <c r="W10" s="43">
        <f>データ!P6</f>
        <v>47.07</v>
      </c>
      <c r="X10" s="43"/>
      <c r="Y10" s="43"/>
      <c r="Z10" s="43"/>
      <c r="AA10" s="43"/>
      <c r="AB10" s="43"/>
      <c r="AC10" s="43"/>
      <c r="AD10" s="47">
        <f>データ!Q6</f>
        <v>2388</v>
      </c>
      <c r="AE10" s="47"/>
      <c r="AF10" s="47"/>
      <c r="AG10" s="47"/>
      <c r="AH10" s="47"/>
      <c r="AI10" s="47"/>
      <c r="AJ10" s="47"/>
      <c r="AK10" s="2"/>
      <c r="AL10" s="47">
        <f>データ!U6</f>
        <v>81</v>
      </c>
      <c r="AM10" s="47"/>
      <c r="AN10" s="47"/>
      <c r="AO10" s="47"/>
      <c r="AP10" s="47"/>
      <c r="AQ10" s="47"/>
      <c r="AR10" s="47"/>
      <c r="AS10" s="47"/>
      <c r="AT10" s="43">
        <f>データ!V6</f>
        <v>0.14000000000000001</v>
      </c>
      <c r="AU10" s="43"/>
      <c r="AV10" s="43"/>
      <c r="AW10" s="43"/>
      <c r="AX10" s="43"/>
      <c r="AY10" s="43"/>
      <c r="AZ10" s="43"/>
      <c r="BA10" s="43"/>
      <c r="BB10" s="43">
        <f>データ!W6</f>
        <v>578.57000000000005</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107</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108</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5"/>
  <cols>
    <col min="2" max="143" width="11.875" customWidth="1"/>
  </cols>
  <sheetData>
    <row r="1" spans="1:147">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7">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7">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c r="A6" s="26" t="s">
        <v>95</v>
      </c>
      <c r="B6" s="31">
        <f>B7</f>
        <v>2014</v>
      </c>
      <c r="C6" s="31">
        <f t="shared" ref="C6:W6" si="3">C7</f>
        <v>312011</v>
      </c>
      <c r="D6" s="31">
        <f t="shared" si="3"/>
        <v>46</v>
      </c>
      <c r="E6" s="31">
        <f t="shared" si="3"/>
        <v>17</v>
      </c>
      <c r="F6" s="31">
        <f t="shared" si="3"/>
        <v>7</v>
      </c>
      <c r="G6" s="31">
        <f t="shared" si="3"/>
        <v>0</v>
      </c>
      <c r="H6" s="31" t="str">
        <f t="shared" si="3"/>
        <v>鳥取県　鳥取市</v>
      </c>
      <c r="I6" s="31" t="str">
        <f t="shared" si="3"/>
        <v>法適用</v>
      </c>
      <c r="J6" s="31" t="str">
        <f t="shared" si="3"/>
        <v>下水道事業</v>
      </c>
      <c r="K6" s="31" t="str">
        <f t="shared" si="3"/>
        <v>林業集落排水</v>
      </c>
      <c r="L6" s="31" t="str">
        <f t="shared" si="3"/>
        <v>G2</v>
      </c>
      <c r="M6" s="32" t="str">
        <f t="shared" si="3"/>
        <v>-</v>
      </c>
      <c r="N6" s="32">
        <f t="shared" si="3"/>
        <v>46.77</v>
      </c>
      <c r="O6" s="32">
        <f t="shared" si="3"/>
        <v>0.04</v>
      </c>
      <c r="P6" s="32">
        <f t="shared" si="3"/>
        <v>47.07</v>
      </c>
      <c r="Q6" s="32">
        <f t="shared" si="3"/>
        <v>2388</v>
      </c>
      <c r="R6" s="32">
        <f t="shared" si="3"/>
        <v>193064</v>
      </c>
      <c r="S6" s="32">
        <f t="shared" si="3"/>
        <v>765.31</v>
      </c>
      <c r="T6" s="32">
        <f t="shared" si="3"/>
        <v>252.27</v>
      </c>
      <c r="U6" s="32">
        <f t="shared" si="3"/>
        <v>81</v>
      </c>
      <c r="V6" s="32">
        <f t="shared" si="3"/>
        <v>0.14000000000000001</v>
      </c>
      <c r="W6" s="32">
        <f t="shared" si="3"/>
        <v>578.57000000000005</v>
      </c>
      <c r="X6" s="33" t="str">
        <f>IF(X7="",NA(),X7)</f>
        <v>-</v>
      </c>
      <c r="Y6" s="33" t="str">
        <f t="shared" ref="Y6:AG6" si="4">IF(Y7="",NA(),Y7)</f>
        <v>-</v>
      </c>
      <c r="Z6" s="33">
        <f t="shared" si="4"/>
        <v>81.599999999999994</v>
      </c>
      <c r="AA6" s="33">
        <f t="shared" si="4"/>
        <v>118.7</v>
      </c>
      <c r="AB6" s="33">
        <f t="shared" si="4"/>
        <v>100.27</v>
      </c>
      <c r="AC6" s="33" t="str">
        <f t="shared" si="4"/>
        <v>-</v>
      </c>
      <c r="AD6" s="33" t="str">
        <f t="shared" si="4"/>
        <v>-</v>
      </c>
      <c r="AE6" s="32" t="e">
        <f t="shared" si="4"/>
        <v>#N/A</v>
      </c>
      <c r="AF6" s="33">
        <f t="shared" si="4"/>
        <v>72.680000000000007</v>
      </c>
      <c r="AG6" s="33">
        <f t="shared" si="4"/>
        <v>92.2</v>
      </c>
      <c r="AH6" s="32" t="str">
        <f>IF(AH7="","",IF(AH7="-","【-】","【"&amp;SUBSTITUTE(TEXT(AH7,"#,##0.00"),"-","△")&amp;"】"))</f>
        <v>【92.20】</v>
      </c>
      <c r="AI6" s="33" t="str">
        <f>IF(AI7="",NA(),AI7)</f>
        <v>-</v>
      </c>
      <c r="AJ6" s="33" t="str">
        <f t="shared" ref="AJ6:AR6" si="5">IF(AJ7="",NA(),AJ7)</f>
        <v>-</v>
      </c>
      <c r="AK6" s="33">
        <f t="shared" si="5"/>
        <v>147.08000000000001</v>
      </c>
      <c r="AL6" s="32">
        <f t="shared" si="5"/>
        <v>0</v>
      </c>
      <c r="AM6" s="32">
        <f t="shared" si="5"/>
        <v>0</v>
      </c>
      <c r="AN6" s="33" t="str">
        <f t="shared" si="5"/>
        <v>-</v>
      </c>
      <c r="AO6" s="33" t="str">
        <f t="shared" si="5"/>
        <v>-</v>
      </c>
      <c r="AP6" s="32" t="e">
        <f t="shared" si="5"/>
        <v>#N/A</v>
      </c>
      <c r="AQ6" s="33">
        <f t="shared" si="5"/>
        <v>902.15</v>
      </c>
      <c r="AR6" s="33">
        <f t="shared" si="5"/>
        <v>247.01</v>
      </c>
      <c r="AS6" s="32" t="str">
        <f>IF(AS7="","",IF(AS7="-","【-】","【"&amp;SUBSTITUTE(TEXT(AS7,"#,##0.00"),"-","△")&amp;"】"))</f>
        <v>【247.01】</v>
      </c>
      <c r="AT6" s="33" t="str">
        <f>IF(AT7="",NA(),AT7)</f>
        <v>-</v>
      </c>
      <c r="AU6" s="33" t="str">
        <f t="shared" ref="AU6:BC6" si="6">IF(AU7="",NA(),AU7)</f>
        <v>-</v>
      </c>
      <c r="AV6" s="33">
        <f t="shared" si="6"/>
        <v>131.79</v>
      </c>
      <c r="AW6" s="33">
        <f t="shared" si="6"/>
        <v>8156.76</v>
      </c>
      <c r="AX6" s="33">
        <f t="shared" si="6"/>
        <v>115.43</v>
      </c>
      <c r="AY6" s="33" t="str">
        <f t="shared" si="6"/>
        <v>-</v>
      </c>
      <c r="AZ6" s="33" t="str">
        <f t="shared" si="6"/>
        <v>-</v>
      </c>
      <c r="BA6" s="32" t="e">
        <f t="shared" si="6"/>
        <v>#N/A</v>
      </c>
      <c r="BB6" s="33">
        <f t="shared" si="6"/>
        <v>252.13</v>
      </c>
      <c r="BC6" s="33">
        <f t="shared" si="6"/>
        <v>-2.84</v>
      </c>
      <c r="BD6" s="32" t="str">
        <f>IF(BD7="","",IF(BD7="-","【-】","【"&amp;SUBSTITUTE(TEXT(BD7,"#,##0.00"),"-","△")&amp;"】"))</f>
        <v>【△2.84】</v>
      </c>
      <c r="BE6" s="33" t="str">
        <f>IF(BE7="",NA(),BE7)</f>
        <v>-</v>
      </c>
      <c r="BF6" s="33" t="str">
        <f t="shared" ref="BF6:BN6" si="7">IF(BF7="",NA(),BF7)</f>
        <v>-</v>
      </c>
      <c r="BG6" s="33">
        <f t="shared" si="7"/>
        <v>2892.88</v>
      </c>
      <c r="BH6" s="33">
        <f t="shared" si="7"/>
        <v>3223.75</v>
      </c>
      <c r="BI6" s="33">
        <f t="shared" si="7"/>
        <v>6004.76</v>
      </c>
      <c r="BJ6" s="33" t="str">
        <f t="shared" si="7"/>
        <v>-</v>
      </c>
      <c r="BK6" s="33" t="str">
        <f t="shared" si="7"/>
        <v>-</v>
      </c>
      <c r="BL6" s="33">
        <f t="shared" si="7"/>
        <v>1844.55</v>
      </c>
      <c r="BM6" s="33">
        <f t="shared" si="7"/>
        <v>1156.78</v>
      </c>
      <c r="BN6" s="33">
        <f t="shared" si="7"/>
        <v>1239.21</v>
      </c>
      <c r="BO6" s="32" t="str">
        <f>IF(BO7="","",IF(BO7="-","【-】","【"&amp;SUBSTITUTE(TEXT(BO7,"#,##0.00"),"-","△")&amp;"】"))</f>
        <v>【1,201.71】</v>
      </c>
      <c r="BP6" s="33" t="str">
        <f>IF(BP7="",NA(),BP7)</f>
        <v>-</v>
      </c>
      <c r="BQ6" s="33" t="str">
        <f t="shared" ref="BQ6:BY6" si="8">IF(BQ7="",NA(),BQ7)</f>
        <v>-</v>
      </c>
      <c r="BR6" s="33">
        <f t="shared" si="8"/>
        <v>21.74</v>
      </c>
      <c r="BS6" s="33">
        <f t="shared" si="8"/>
        <v>20.7</v>
      </c>
      <c r="BT6" s="33">
        <f t="shared" si="8"/>
        <v>20.46</v>
      </c>
      <c r="BU6" s="33" t="str">
        <f t="shared" si="8"/>
        <v>-</v>
      </c>
      <c r="BV6" s="33" t="str">
        <f t="shared" si="8"/>
        <v>-</v>
      </c>
      <c r="BW6" s="33">
        <f t="shared" si="8"/>
        <v>22.93</v>
      </c>
      <c r="BX6" s="33">
        <f t="shared" si="8"/>
        <v>33.82</v>
      </c>
      <c r="BY6" s="33">
        <f t="shared" si="8"/>
        <v>38.14</v>
      </c>
      <c r="BZ6" s="32" t="str">
        <f>IF(BZ7="","",IF(BZ7="-","【-】","【"&amp;SUBSTITUTE(TEXT(BZ7,"#,##0.00"),"-","△")&amp;"】"))</f>
        <v>【27.50】</v>
      </c>
      <c r="CA6" s="33" t="str">
        <f>IF(CA7="",NA(),CA7)</f>
        <v>-</v>
      </c>
      <c r="CB6" s="33" t="str">
        <f t="shared" ref="CB6:CJ6" si="9">IF(CB7="",NA(),CB7)</f>
        <v>-</v>
      </c>
      <c r="CC6" s="33">
        <f t="shared" si="9"/>
        <v>575.78</v>
      </c>
      <c r="CD6" s="33">
        <f t="shared" si="9"/>
        <v>600.80999999999995</v>
      </c>
      <c r="CE6" s="33">
        <f t="shared" si="9"/>
        <v>611.97</v>
      </c>
      <c r="CF6" s="33" t="str">
        <f t="shared" si="9"/>
        <v>-</v>
      </c>
      <c r="CG6" s="33" t="str">
        <f t="shared" si="9"/>
        <v>-</v>
      </c>
      <c r="CH6" s="33">
        <f t="shared" si="9"/>
        <v>690.86</v>
      </c>
      <c r="CI6" s="33">
        <f t="shared" si="9"/>
        <v>525.1</v>
      </c>
      <c r="CJ6" s="33">
        <f t="shared" si="9"/>
        <v>471.79</v>
      </c>
      <c r="CK6" s="32" t="str">
        <f>IF(CK7="","",IF(CK7="-","【-】","【"&amp;SUBSTITUTE(TEXT(CK7,"#,##0.00"),"-","△")&amp;"】"))</f>
        <v>【638.17】</v>
      </c>
      <c r="CL6" s="33" t="str">
        <f>IF(CL7="",NA(),CL7)</f>
        <v>-</v>
      </c>
      <c r="CM6" s="33" t="str">
        <f t="shared" ref="CM6:CU6" si="10">IF(CM7="",NA(),CM7)</f>
        <v>-</v>
      </c>
      <c r="CN6" s="33">
        <f t="shared" si="10"/>
        <v>131.25</v>
      </c>
      <c r="CO6" s="33">
        <f t="shared" si="10"/>
        <v>131.25</v>
      </c>
      <c r="CP6" s="33">
        <f t="shared" si="10"/>
        <v>131.25</v>
      </c>
      <c r="CQ6" s="33" t="str">
        <f t="shared" si="10"/>
        <v>-</v>
      </c>
      <c r="CR6" s="33" t="str">
        <f t="shared" si="10"/>
        <v>-</v>
      </c>
      <c r="CS6" s="33">
        <f t="shared" si="10"/>
        <v>47.83</v>
      </c>
      <c r="CT6" s="33">
        <f t="shared" si="10"/>
        <v>58.58</v>
      </c>
      <c r="CU6" s="33">
        <f t="shared" si="10"/>
        <v>56.52</v>
      </c>
      <c r="CV6" s="32" t="str">
        <f>IF(CV7="","",IF(CV7="-","【-】","【"&amp;SUBSTITUTE(TEXT(CV7,"#,##0.00"),"-","△")&amp;"】"))</f>
        <v>【49.13】</v>
      </c>
      <c r="CW6" s="33" t="str">
        <f>IF(CW7="",NA(),CW7)</f>
        <v>-</v>
      </c>
      <c r="CX6" s="33" t="str">
        <f t="shared" ref="CX6:DF6" si="11">IF(CX7="",NA(),CX7)</f>
        <v>-</v>
      </c>
      <c r="CY6" s="33">
        <f t="shared" si="11"/>
        <v>100</v>
      </c>
      <c r="CZ6" s="33">
        <f t="shared" si="11"/>
        <v>90.36</v>
      </c>
      <c r="DA6" s="33">
        <f t="shared" si="11"/>
        <v>100</v>
      </c>
      <c r="DB6" s="33" t="str">
        <f t="shared" si="11"/>
        <v>-</v>
      </c>
      <c r="DC6" s="33" t="str">
        <f t="shared" si="11"/>
        <v>-</v>
      </c>
      <c r="DD6" s="33">
        <f t="shared" si="11"/>
        <v>84.46</v>
      </c>
      <c r="DE6" s="33">
        <f t="shared" si="11"/>
        <v>89.31</v>
      </c>
      <c r="DF6" s="33">
        <f t="shared" si="11"/>
        <v>91.27</v>
      </c>
      <c r="DG6" s="32" t="str">
        <f>IF(DG7="","",IF(DG7="-","【-】","【"&amp;SUBSTITUTE(TEXT(DG7,"#,##0.00"),"-","△")&amp;"】"))</f>
        <v>【89.54】</v>
      </c>
      <c r="DH6" s="33" t="str">
        <f>IF(DH7="",NA(),DH7)</f>
        <v>-</v>
      </c>
      <c r="DI6" s="33" t="str">
        <f t="shared" ref="DI6:DQ6" si="12">IF(DI7="",NA(),DI7)</f>
        <v>-</v>
      </c>
      <c r="DJ6" s="33">
        <f t="shared" si="12"/>
        <v>4.2</v>
      </c>
      <c r="DK6" s="33">
        <f t="shared" si="12"/>
        <v>8.4</v>
      </c>
      <c r="DL6" s="33">
        <f t="shared" si="12"/>
        <v>20.16</v>
      </c>
      <c r="DM6" s="33" t="str">
        <f t="shared" si="12"/>
        <v>-</v>
      </c>
      <c r="DN6" s="33" t="str">
        <f t="shared" si="12"/>
        <v>-</v>
      </c>
      <c r="DO6" s="32" t="e">
        <f t="shared" si="12"/>
        <v>#N/A</v>
      </c>
      <c r="DP6" s="33">
        <f t="shared" si="12"/>
        <v>20.74</v>
      </c>
      <c r="DQ6" s="33">
        <f t="shared" si="12"/>
        <v>26.06</v>
      </c>
      <c r="DR6" s="32" t="str">
        <f>IF(DR7="","",IF(DR7="-","【-】","【"&amp;SUBSTITUTE(TEXT(DR7,"#,##0.00"),"-","△")&amp;"】"))</f>
        <v>【26.06】</v>
      </c>
      <c r="DS6" s="33" t="str">
        <f>IF(DS7="",NA(),DS7)</f>
        <v>-</v>
      </c>
      <c r="DT6" s="33" t="str">
        <f t="shared" ref="DT6:EB6" si="13">IF(DT7="",NA(),DT7)</f>
        <v>-</v>
      </c>
      <c r="DU6" s="32">
        <f t="shared" si="13"/>
        <v>0</v>
      </c>
      <c r="DV6" s="32">
        <f t="shared" si="13"/>
        <v>0</v>
      </c>
      <c r="DW6" s="32">
        <f t="shared" si="13"/>
        <v>0</v>
      </c>
      <c r="DX6" s="33" t="str">
        <f t="shared" si="13"/>
        <v>-</v>
      </c>
      <c r="DY6" s="33" t="str">
        <f t="shared" si="13"/>
        <v>-</v>
      </c>
      <c r="DZ6" s="32" t="e">
        <f t="shared" si="13"/>
        <v>#N/A</v>
      </c>
      <c r="EA6" s="32">
        <f t="shared" si="13"/>
        <v>0</v>
      </c>
      <c r="EB6" s="32">
        <f t="shared" si="13"/>
        <v>0</v>
      </c>
      <c r="EC6" s="32" t="str">
        <f>IF(EC7="","",IF(EC7="-","【-】","【"&amp;SUBSTITUTE(TEXT(EC7,"#,##0.00"),"-","△")&amp;"】"))</f>
        <v>【0.00】</v>
      </c>
      <c r="ED6" s="33" t="str">
        <f>IF(ED7="",NA(),ED7)</f>
        <v>-</v>
      </c>
      <c r="EE6" s="33" t="str">
        <f t="shared" ref="EE6:EM6" si="14">IF(EE7="",NA(),EE7)</f>
        <v>-</v>
      </c>
      <c r="EF6" s="32">
        <f t="shared" si="14"/>
        <v>0</v>
      </c>
      <c r="EG6" s="32">
        <f t="shared" si="14"/>
        <v>0</v>
      </c>
      <c r="EH6" s="32">
        <f t="shared" si="14"/>
        <v>0</v>
      </c>
      <c r="EI6" s="33" t="str">
        <f t="shared" si="14"/>
        <v>-</v>
      </c>
      <c r="EJ6" s="33" t="str">
        <f t="shared" si="14"/>
        <v>-</v>
      </c>
      <c r="EK6" s="32">
        <f t="shared" si="14"/>
        <v>0</v>
      </c>
      <c r="EL6" s="32">
        <f t="shared" si="14"/>
        <v>0</v>
      </c>
      <c r="EM6" s="32">
        <f t="shared" si="14"/>
        <v>0</v>
      </c>
      <c r="EN6" s="32" t="str">
        <f>IF(EN7="","",IF(EN7="-","【-】","【"&amp;SUBSTITUTE(TEXT(EN7,"#,##0.00"),"-","△")&amp;"】"))</f>
        <v>【0.00】</v>
      </c>
    </row>
    <row r="7" spans="1:147" s="34" customFormat="1">
      <c r="A7" s="26"/>
      <c r="B7" s="35">
        <v>2014</v>
      </c>
      <c r="C7" s="35">
        <v>312011</v>
      </c>
      <c r="D7" s="35">
        <v>46</v>
      </c>
      <c r="E7" s="35">
        <v>17</v>
      </c>
      <c r="F7" s="35">
        <v>7</v>
      </c>
      <c r="G7" s="35">
        <v>0</v>
      </c>
      <c r="H7" s="35" t="s">
        <v>96</v>
      </c>
      <c r="I7" s="35" t="s">
        <v>97</v>
      </c>
      <c r="J7" s="35" t="s">
        <v>98</v>
      </c>
      <c r="K7" s="35" t="s">
        <v>99</v>
      </c>
      <c r="L7" s="35" t="s">
        <v>100</v>
      </c>
      <c r="M7" s="36" t="s">
        <v>101</v>
      </c>
      <c r="N7" s="36">
        <v>46.77</v>
      </c>
      <c r="O7" s="36">
        <v>0.04</v>
      </c>
      <c r="P7" s="36">
        <v>47.07</v>
      </c>
      <c r="Q7" s="36">
        <v>2388</v>
      </c>
      <c r="R7" s="36">
        <v>193064</v>
      </c>
      <c r="S7" s="36">
        <v>765.31</v>
      </c>
      <c r="T7" s="36">
        <v>252.27</v>
      </c>
      <c r="U7" s="36">
        <v>81</v>
      </c>
      <c r="V7" s="36">
        <v>0.14000000000000001</v>
      </c>
      <c r="W7" s="36">
        <v>578.57000000000005</v>
      </c>
      <c r="X7" s="36" t="s">
        <v>101</v>
      </c>
      <c r="Y7" s="36" t="s">
        <v>101</v>
      </c>
      <c r="Z7" s="36">
        <v>81.599999999999994</v>
      </c>
      <c r="AA7" s="36">
        <v>118.7</v>
      </c>
      <c r="AB7" s="36">
        <v>100.27</v>
      </c>
      <c r="AC7" s="36" t="s">
        <v>101</v>
      </c>
      <c r="AD7" s="36" t="s">
        <v>101</v>
      </c>
      <c r="AE7" s="36"/>
      <c r="AF7" s="36">
        <v>72.680000000000007</v>
      </c>
      <c r="AG7" s="36">
        <v>92.2</v>
      </c>
      <c r="AH7" s="36">
        <v>92.2</v>
      </c>
      <c r="AI7" s="36" t="s">
        <v>101</v>
      </c>
      <c r="AJ7" s="36" t="s">
        <v>101</v>
      </c>
      <c r="AK7" s="36">
        <v>147.08000000000001</v>
      </c>
      <c r="AL7" s="36">
        <v>0</v>
      </c>
      <c r="AM7" s="36">
        <v>0</v>
      </c>
      <c r="AN7" s="36" t="s">
        <v>101</v>
      </c>
      <c r="AO7" s="36" t="s">
        <v>101</v>
      </c>
      <c r="AP7" s="36"/>
      <c r="AQ7" s="36">
        <v>902.15</v>
      </c>
      <c r="AR7" s="36">
        <v>247.01</v>
      </c>
      <c r="AS7" s="36">
        <v>247.01</v>
      </c>
      <c r="AT7" s="36" t="s">
        <v>101</v>
      </c>
      <c r="AU7" s="36" t="s">
        <v>101</v>
      </c>
      <c r="AV7" s="36">
        <v>131.79</v>
      </c>
      <c r="AW7" s="36">
        <v>8156.76</v>
      </c>
      <c r="AX7" s="36">
        <v>115.43</v>
      </c>
      <c r="AY7" s="36" t="s">
        <v>101</v>
      </c>
      <c r="AZ7" s="36" t="s">
        <v>101</v>
      </c>
      <c r="BA7" s="36"/>
      <c r="BB7" s="36">
        <v>252.13</v>
      </c>
      <c r="BC7" s="36">
        <v>-2.84</v>
      </c>
      <c r="BD7" s="36">
        <v>-2.84</v>
      </c>
      <c r="BE7" s="36" t="s">
        <v>101</v>
      </c>
      <c r="BF7" s="36" t="s">
        <v>101</v>
      </c>
      <c r="BG7" s="36">
        <v>2892.88</v>
      </c>
      <c r="BH7" s="36">
        <v>3223.75</v>
      </c>
      <c r="BI7" s="36">
        <v>6004.76</v>
      </c>
      <c r="BJ7" s="36" t="s">
        <v>101</v>
      </c>
      <c r="BK7" s="36" t="s">
        <v>101</v>
      </c>
      <c r="BL7" s="36">
        <v>1844.55</v>
      </c>
      <c r="BM7" s="36">
        <v>1156.78</v>
      </c>
      <c r="BN7" s="36">
        <v>1239.21</v>
      </c>
      <c r="BO7" s="36">
        <v>1201.71</v>
      </c>
      <c r="BP7" s="36" t="s">
        <v>101</v>
      </c>
      <c r="BQ7" s="36" t="s">
        <v>101</v>
      </c>
      <c r="BR7" s="36">
        <v>21.74</v>
      </c>
      <c r="BS7" s="36">
        <v>20.7</v>
      </c>
      <c r="BT7" s="36">
        <v>20.46</v>
      </c>
      <c r="BU7" s="36" t="s">
        <v>101</v>
      </c>
      <c r="BV7" s="36" t="s">
        <v>101</v>
      </c>
      <c r="BW7" s="36">
        <v>22.93</v>
      </c>
      <c r="BX7" s="36">
        <v>33.82</v>
      </c>
      <c r="BY7" s="36">
        <v>38.14</v>
      </c>
      <c r="BZ7" s="36">
        <v>27.5</v>
      </c>
      <c r="CA7" s="36" t="s">
        <v>101</v>
      </c>
      <c r="CB7" s="36" t="s">
        <v>101</v>
      </c>
      <c r="CC7" s="36">
        <v>575.78</v>
      </c>
      <c r="CD7" s="36">
        <v>600.80999999999995</v>
      </c>
      <c r="CE7" s="36">
        <v>611.97</v>
      </c>
      <c r="CF7" s="36" t="s">
        <v>101</v>
      </c>
      <c r="CG7" s="36" t="s">
        <v>101</v>
      </c>
      <c r="CH7" s="36">
        <v>690.86</v>
      </c>
      <c r="CI7" s="36">
        <v>525.1</v>
      </c>
      <c r="CJ7" s="36">
        <v>471.79</v>
      </c>
      <c r="CK7" s="36">
        <v>638.16999999999996</v>
      </c>
      <c r="CL7" s="36" t="s">
        <v>101</v>
      </c>
      <c r="CM7" s="36" t="s">
        <v>101</v>
      </c>
      <c r="CN7" s="36">
        <v>131.25</v>
      </c>
      <c r="CO7" s="36">
        <v>131.25</v>
      </c>
      <c r="CP7" s="36">
        <v>131.25</v>
      </c>
      <c r="CQ7" s="36" t="s">
        <v>101</v>
      </c>
      <c r="CR7" s="36" t="s">
        <v>101</v>
      </c>
      <c r="CS7" s="36">
        <v>47.83</v>
      </c>
      <c r="CT7" s="36">
        <v>58.58</v>
      </c>
      <c r="CU7" s="36">
        <v>56.52</v>
      </c>
      <c r="CV7" s="36">
        <v>49.13</v>
      </c>
      <c r="CW7" s="36" t="s">
        <v>101</v>
      </c>
      <c r="CX7" s="36" t="s">
        <v>101</v>
      </c>
      <c r="CY7" s="36">
        <v>100</v>
      </c>
      <c r="CZ7" s="36">
        <v>90.36</v>
      </c>
      <c r="DA7" s="36">
        <v>100</v>
      </c>
      <c r="DB7" s="36" t="s">
        <v>101</v>
      </c>
      <c r="DC7" s="36" t="s">
        <v>101</v>
      </c>
      <c r="DD7" s="36">
        <v>84.46</v>
      </c>
      <c r="DE7" s="36">
        <v>89.31</v>
      </c>
      <c r="DF7" s="36">
        <v>91.27</v>
      </c>
      <c r="DG7" s="36">
        <v>89.54</v>
      </c>
      <c r="DH7" s="36" t="s">
        <v>101</v>
      </c>
      <c r="DI7" s="36" t="s">
        <v>101</v>
      </c>
      <c r="DJ7" s="36">
        <v>4.2</v>
      </c>
      <c r="DK7" s="36">
        <v>8.4</v>
      </c>
      <c r="DL7" s="36">
        <v>20.16</v>
      </c>
      <c r="DM7" s="36" t="s">
        <v>101</v>
      </c>
      <c r="DN7" s="36" t="s">
        <v>101</v>
      </c>
      <c r="DO7" s="36"/>
      <c r="DP7" s="36">
        <v>20.74</v>
      </c>
      <c r="DQ7" s="36">
        <v>26.06</v>
      </c>
      <c r="DR7" s="36">
        <v>26.06</v>
      </c>
      <c r="DS7" s="36" t="s">
        <v>101</v>
      </c>
      <c r="DT7" s="36" t="s">
        <v>101</v>
      </c>
      <c r="DU7" s="36">
        <v>0</v>
      </c>
      <c r="DV7" s="36">
        <v>0</v>
      </c>
      <c r="DW7" s="36">
        <v>0</v>
      </c>
      <c r="DX7" s="36" t="s">
        <v>101</v>
      </c>
      <c r="DY7" s="36" t="s">
        <v>101</v>
      </c>
      <c r="DZ7" s="36"/>
      <c r="EA7" s="36">
        <v>0</v>
      </c>
      <c r="EB7" s="36">
        <v>0</v>
      </c>
      <c r="EC7" s="36">
        <v>0</v>
      </c>
      <c r="ED7" s="36" t="s">
        <v>101</v>
      </c>
      <c r="EE7" s="36" t="s">
        <v>101</v>
      </c>
      <c r="EF7" s="36">
        <v>0</v>
      </c>
      <c r="EG7" s="36">
        <v>0</v>
      </c>
      <c r="EH7" s="36">
        <v>0</v>
      </c>
      <c r="EI7" s="36" t="s">
        <v>101</v>
      </c>
      <c r="EJ7" s="36" t="s">
        <v>101</v>
      </c>
      <c r="EK7" s="36">
        <v>0</v>
      </c>
      <c r="EL7" s="36">
        <v>0</v>
      </c>
      <c r="EM7" s="36">
        <v>0</v>
      </c>
      <c r="EN7" s="36">
        <v>0</v>
      </c>
    </row>
    <row r="8" spans="1:14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2016-02-16T23:47:42Z</cp:lastPrinted>
  <dcterms:created xsi:type="dcterms:W3CDTF">2016-02-03T07:49:53Z</dcterms:created>
  <dcterms:modified xsi:type="dcterms:W3CDTF">2016-02-24T04:05:29Z</dcterms:modified>
  <cp:category/>
</cp:coreProperties>
</file>