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00通常調査\Ｒ４\R4行財政改革課照会\230112 R3決算　下水道経営比較分析表\"/>
    </mc:Choice>
  </mc:AlternateContent>
  <workbookProtection workbookAlgorithmName="SHA-512" workbookHashValue="V6BZpN6j24J65a+ARGNAXpZfmVc7WNvaCF5a3rOVxO/6oLtHNpslFVkW5wUcQEhB5re/nOHuoC4KeDwYu8Im9Q==" workbookSaltValue="S1a4xPffOGdrepLg4WnGE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T10" i="4"/>
  <c r="AL10" i="4"/>
  <c r="AD10" i="4"/>
  <c r="P10" i="4"/>
  <c r="B10" i="4"/>
  <c r="AT8" i="4"/>
  <c r="W8" i="4"/>
  <c r="P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<sst xmlns="http://schemas.openxmlformats.org/spreadsheetml/2006/main" count="231" uniqueCount="117">
  <si>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</si>
  <si>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</si>
  <si>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</si>
  <si>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</si>
  <si>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</si>
  <si>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</si>
  <si>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</si>
  <si>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</si>
  <si>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</si>
  <si>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</si>
  <si>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</si>
  <si>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</si>
  <si>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</si>
  <si>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</si>
  <si>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</si>
  <si>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</si>
  <si>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</si>
  <si>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</si>
  <si>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</si>
  <si>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</si>
  <si>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</si>
  <si>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</si>
  <si>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</si>
  <si>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</si>
  <si>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</si>
  <si>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</si>
  <si>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</si>
  <si>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</si>
  <si>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</si>
  <si>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</si>
  <si>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</si>
  <si>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</si>
  <si>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</si>
  <si>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</si>
  <si>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</si>
  <si>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</si>
  <si>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</si>
  <si>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</si>
  <si>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</si>
  <si>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</si>
  <si>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</si>
  <si>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</si>
  <si>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</si>
  <si>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</si>
  <si>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</si>
  <si>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</si>
  <si>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</si>
  <si>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</si>
  <si>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</si>
  <si>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</si>
  <si>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</si>
  <si>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</si>
  <si>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</si>
  <si>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</si>
  <si>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</si>
  <si>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</si>
  <si>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</si>
  <si>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</si>
  <si>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</si>
  <si>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</si>
  <si>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</si>
  <si>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</si>
  <si>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</si>
  <si>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</si>
  <si>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</si>
  <si>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</si>
  <si>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</si>
  <si>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</si>
  <si>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</si>
  <si>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</si>
  <si>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</si>
  <si>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</si>
  <si>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</si>
  <si>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</si>
  <si>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</si>
  <si>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</si>
  <si>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</si>
  <si>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</si>
  <si>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</si>
  <si>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</si>
  <si>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</si>
  <si>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</si>
  <si>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</si>
  <si>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</si>
  <si>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</si>
  <si>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</si>
  <si>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</si>
  <si>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</si>
  <si>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</si>
  <si>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</si>
  <si>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</si>
  <si>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</si>
  <si>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</si>
  <si>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</si>
  <si>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</si>
  <si>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</si>
  <si>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</si>
  <si>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</si>
  <si>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</si>
  <si>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</si>
  <si>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</si>
  <si>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</si>
  <si>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</si>
  <si>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</si>
  <si>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</si>
  <si>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</si>
  <si>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</si>
  <si>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</si>
  <si>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</si>
  <si>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</si>
  <si>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</si>
  <si>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</si>
  <si>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</si>
  <si>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</si>
  <si>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①小規模な事業であるが、減価償却累計率は上昇傾向にあり注視が必要。
②供用開始が平成10年度であり、法定耐用年数を超える管渠はない。</t>
    <rPh sb="1" eb="4">
      <t>ショウキボ</t>
    </rPh>
    <rPh sb="5" eb="7">
      <t>ジギョウ</t>
    </rPh>
    <rPh sb="12" eb="14">
      <t>ゲンカ</t>
    </rPh>
    <rPh sb="27" eb="29">
      <t>チュウシ</t>
    </rPh>
    <rPh sb="30" eb="32">
      <t>ヒツヨウ</t>
    </rPh>
    <rPh sb="36" eb="38">
      <t>キョウヨウ</t>
    </rPh>
    <rPh sb="38" eb="40">
      <t>カイシ</t>
    </rPh>
    <rPh sb="41" eb="43">
      <t>ヘイセイ</t>
    </rPh>
    <rPh sb="45" eb="47">
      <t>ネンド</t>
    </rPh>
    <rPh sb="51" eb="53">
      <t>ホウテイ</t>
    </rPh>
    <rPh sb="53" eb="55">
      <t>タイヨウ</t>
    </rPh>
    <rPh sb="55" eb="57">
      <t>ネンスウ</t>
    </rPh>
    <rPh sb="58" eb="59">
      <t>コ</t>
    </rPh>
    <rPh sb="61" eb="63">
      <t>カンキョ</t>
    </rPh>
    <phoneticPr fontId="4"/>
  </si>
  <si>
    <t>本事業は、対象人口63名の小規模な事業であることから、使用料収入だけでは維持管理費や資本費を賄うことができない状況にある。一般会計からの繰入金や公共下水道事業との一体的な運営が前提となっている。
施設の状況については、経年化の状況や地域の将来像を踏まえながら、統廃合やダウンサイジングによる効率的な施設管理を検討する必要がある。
こうした課題に対し、本市では「鳥取市下水道等事業経営戦略」を策定しており、この中に定めた各種目標の達成を通じて、経営の健全化や施設の効率的な管理や機能の維持に取組んでいる。なお、令和３年度は、PDCAサイクルに基づき同経営戦略の中間見直しを行った。</t>
    <phoneticPr fontId="4"/>
  </si>
  <si>
    <t>①本事業は一般会計からの繰入金や公共下水道事業との一体的な運営が前提となっており、他会計負担金が減少したことにより経常収支比率が悪化した。しかしながら、費用経常収支は100％を超え、②累積欠損金も発生していない。
③流動比率は100％を下回っているものの、前述のとおり公共下水道事業との一体的な運営や一般会計からの繰入金等により支払い能力に問題はない。
④既存の企業債の償還に伴い、企業債残高対事業費規模比率は低下傾向にある。なお、「企業債の償還に要する資金の全部又は一部を一般会計において負担する額」について減価償却費相当額の負担区分を整理した
⑤⑥維持管理費に係る汚水処理費の増加、有収水量の減少に伴い、両数値が悪化した。
⑦施設利用率は、類似団体や全国の平均値より高い水準となっている。
⑧水洗化率は100％を達成している。</t>
    <rPh sb="41" eb="42">
      <t>タ</t>
    </rPh>
    <rPh sb="42" eb="44">
      <t>カイケイ</t>
    </rPh>
    <rPh sb="44" eb="47">
      <t>フタンキン</t>
    </rPh>
    <rPh sb="48" eb="50">
      <t>ゲンショウ</t>
    </rPh>
    <rPh sb="76" eb="78">
      <t>ヒヨウ</t>
    </rPh>
    <rPh sb="92" eb="94">
      <t>ルイセキ</t>
    </rPh>
    <rPh sb="94" eb="97">
      <t>ケッソンキン</t>
    </rPh>
    <rPh sb="98" eb="100">
      <t>ハッセイ</t>
    </rPh>
    <rPh sb="129" eb="131">
      <t>ゼンジュツ</t>
    </rPh>
    <rPh sb="135" eb="137">
      <t>コウキョウ</t>
    </rPh>
    <rPh sb="137" eb="140">
      <t>ゲスイドウ</t>
    </rPh>
    <rPh sb="140" eb="142">
      <t>ジギョウ</t>
    </rPh>
    <rPh sb="144" eb="147">
      <t>イッタイテキ</t>
    </rPh>
    <rPh sb="148" eb="150">
      <t>ウンエイ</t>
    </rPh>
    <rPh sb="279" eb="281">
      <t>イジ</t>
    </rPh>
    <rPh sb="281" eb="284">
      <t>カンリヒ</t>
    </rPh>
    <rPh sb="285" eb="286">
      <t>カカ</t>
    </rPh>
    <rPh sb="287" eb="289">
      <t>オスイ</t>
    </rPh>
    <rPh sb="289" eb="291">
      <t>ショリ</t>
    </rPh>
    <rPh sb="291" eb="292">
      <t>ヒ</t>
    </rPh>
    <rPh sb="293" eb="295">
      <t>ゾウカ</t>
    </rPh>
    <rPh sb="296" eb="300">
      <t>ユウシュウスイリョウ</t>
    </rPh>
    <rPh sb="301" eb="303">
      <t>ゲンショウ</t>
    </rPh>
    <rPh sb="304" eb="305">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</si>
</sst>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D9-4EFC-97E1-E528931723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D9-4EFC-97E1-E528931723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123.71</c:v>
                </c:pt>
                <c:pt idx="1">
                  <c:v>117.65</c:v>
                </c:pt>
                <c:pt idx="2">
                  <c:v>165.72</c:v>
                </c:pt>
                <c:pt idx="3">
                  <c:v>166.43</c:v>
                </c:pt>
                <c:pt idx="4">
                  <c:v>104.58</c:v>
                </c:pt>
              </c:numCache>
            </c:numRef>
          </c:val>
          <c:extLst>
            <c:ext xmlns:c16="http://schemas.microsoft.com/office/drawing/2014/chart" uri="{C3380CC4-5D6E-409C-BE32-E72D297353CC}">
              <c16:uniqueId val="{00000000-E853-4D70-B877-B58E07DE89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92.53</c:v>
                </c:pt>
                <c:pt idx="1">
                  <c:v>92.29</c:v>
                </c:pt>
                <c:pt idx="2">
                  <c:v>98.94</c:v>
                </c:pt>
                <c:pt idx="3">
                  <c:v>101.09</c:v>
                </c:pt>
                <c:pt idx="4">
                  <c:v>94.43</c:v>
                </c:pt>
              </c:numCache>
            </c:numRef>
          </c:val>
          <c:smooth val="0"/>
          <c:extLst>
            <c:ext xmlns:c16="http://schemas.microsoft.com/office/drawing/2014/chart" uri="{C3380CC4-5D6E-409C-BE32-E72D297353CC}">
              <c16:uniqueId val="{00000001-E853-4D70-B877-B58E07DE89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31.58</c:v>
                </c:pt>
                <c:pt idx="1">
                  <c:v>34.119999999999997</c:v>
                </c:pt>
                <c:pt idx="2">
                  <c:v>36.049999999999997</c:v>
                </c:pt>
                <c:pt idx="3">
                  <c:v>37.99</c:v>
                </c:pt>
                <c:pt idx="4">
                  <c:v>39.93</c:v>
                </c:pt>
              </c:numCache>
            </c:numRef>
          </c:val>
          <c:extLst>
            <c:ext xmlns:c16="http://schemas.microsoft.com/office/drawing/2014/chart" uri="{C3380CC4-5D6E-409C-BE32-E72D297353CC}">
              <c16:uniqueId val="{00000000-A9BB-4DAA-A704-2D6FA2962E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40.049999999999997</c:v>
                </c:pt>
                <c:pt idx="1">
                  <c:v>37.74</c:v>
                </c:pt>
                <c:pt idx="2">
                  <c:v>40.36</c:v>
                </c:pt>
                <c:pt idx="3">
                  <c:v>34.76</c:v>
                </c:pt>
                <c:pt idx="4">
                  <c:v>36.130000000000003</c:v>
                </c:pt>
              </c:numCache>
            </c:numRef>
          </c:val>
          <c:smooth val="0"/>
          <c:extLst>
            <c:ext xmlns:c16="http://schemas.microsoft.com/office/drawing/2014/chart" uri="{C3380CC4-5D6E-409C-BE32-E72D297353CC}">
              <c16:uniqueId val="{00000001-A9BB-4DAA-A704-2D6FA2962E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A5-4B2E-AB1F-3BAA6E3C45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EA5-4B2E-AB1F-3BAA6E3C45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06-48D2-9C5A-D8E269E7EDA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437.99</c:v>
                </c:pt>
                <c:pt idx="1">
                  <c:v>464.55</c:v>
                </c:pt>
                <c:pt idx="2">
                  <c:v>519.65</c:v>
                </c:pt>
                <c:pt idx="3">
                  <c:v>534.57000000000005</c:v>
                </c:pt>
                <c:pt idx="4">
                  <c:v>528.12</c:v>
                </c:pt>
              </c:numCache>
            </c:numRef>
          </c:val>
          <c:smooth val="0"/>
          <c:extLst>
            <c:ext xmlns:c16="http://schemas.microsoft.com/office/drawing/2014/chart" uri="{C3380CC4-5D6E-409C-BE32-E72D297353CC}">
              <c16:uniqueId val="{00000001-7206-48D2-9C5A-D8E269E7EDA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78.28</c:v>
                </c:pt>
                <c:pt idx="1">
                  <c:v>49.44</c:v>
                </c:pt>
                <c:pt idx="2">
                  <c:v>56.33</c:v>
                </c:pt>
                <c:pt idx="3">
                  <c:v>64.06</c:v>
                </c:pt>
                <c:pt idx="4">
                  <c:v>7.89</c:v>
                </c:pt>
              </c:numCache>
            </c:numRef>
          </c:val>
          <c:extLst>
            <c:ext xmlns:c16="http://schemas.microsoft.com/office/drawing/2014/chart" uri="{C3380CC4-5D6E-409C-BE32-E72D297353CC}">
              <c16:uniqueId val="{00000000-AC4F-4571-940F-34CCB9A377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-14.2</c:v>
                </c:pt>
                <c:pt idx="1">
                  <c:v>48.58</c:v>
                </c:pt>
                <c:pt idx="2">
                  <c:v>36.31</c:v>
                </c:pt>
                <c:pt idx="3">
                  <c:v>36.93</c:v>
                </c:pt>
                <c:pt idx="4">
                  <c:v>15.34</c:v>
                </c:pt>
              </c:numCache>
            </c:numRef>
          </c:val>
          <c:smooth val="0"/>
          <c:extLst>
            <c:ext xmlns:c16="http://schemas.microsoft.com/office/drawing/2014/chart" uri="{C3380CC4-5D6E-409C-BE32-E72D297353CC}">
              <c16:uniqueId val="{00000001-AC4F-4571-940F-34CCB9A377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4625.1400000000003</c:v>
                </c:pt>
                <c:pt idx="1">
                  <c:v>4421.62</c:v>
                </c:pt>
                <c:pt idx="2">
                  <c:v>4088.51</c:v>
                </c:pt>
                <c:pt idx="3">
                  <c:v>3755.96</c:v>
                </c:pt>
                <c:pt idx="4">
                  <c:v>965.77</c:v>
                </c:pt>
              </c:numCache>
            </c:numRef>
          </c:val>
          <c:extLst>
            <c:ext xmlns:c16="http://schemas.microsoft.com/office/drawing/2014/chart" uri="{C3380CC4-5D6E-409C-BE32-E72D297353CC}">
              <c16:uniqueId val="{00000000-7F4B-4085-868E-8613A0D6E0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438.26</c:v>
                </c:pt>
                <c:pt idx="1">
                  <c:v>506.14</c:v>
                </c:pt>
                <c:pt idx="2">
                  <c:v>544.96</c:v>
                </c:pt>
                <c:pt idx="3">
                  <c:v>406.44</c:v>
                </c:pt>
                <c:pt idx="4">
                  <c:v>254.5</c:v>
                </c:pt>
              </c:numCache>
            </c:numRef>
          </c:val>
          <c:smooth val="0"/>
          <c:extLst>
            <c:ext xmlns:c16="http://schemas.microsoft.com/office/drawing/2014/chart" uri="{C3380CC4-5D6E-409C-BE32-E72D297353CC}">
              <c16:uniqueId val="{00000001-7F4B-4085-868E-8613A0D6E0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62.32</c:v>
                </c:pt>
                <c:pt idx="1">
                  <c:v>53.16</c:v>
                </c:pt>
                <c:pt idx="2">
                  <c:v>53.72</c:v>
                </c:pt>
                <c:pt idx="3">
                  <c:v>49.72</c:v>
                </c:pt>
                <c:pt idx="4">
                  <c:v>35.72</c:v>
                </c:pt>
              </c:numCache>
            </c:numRef>
          </c:val>
          <c:extLst>
            <c:ext xmlns:c16="http://schemas.microsoft.com/office/drawing/2014/chart" uri="{C3380CC4-5D6E-409C-BE32-E72D297353CC}">
              <c16:uniqueId val="{00000000-762C-4A23-BD62-2E3FC90CC5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39.86</c:v>
                </c:pt>
                <c:pt idx="1">
                  <c:v>35.86</c:v>
                </c:pt>
                <c:pt idx="2">
                  <c:v>42.51</c:v>
                </c:pt>
                <c:pt idx="3">
                  <c:v>35.93</c:v>
                </c:pt>
                <c:pt idx="4">
                  <c:v>36.1</c:v>
                </c:pt>
              </c:numCache>
            </c:numRef>
          </c:val>
          <c:smooth val="0"/>
          <c:extLst>
            <c:ext xmlns:c16="http://schemas.microsoft.com/office/drawing/2014/chart" uri="{C3380CC4-5D6E-409C-BE32-E72D297353CC}">
              <c16:uniqueId val="{00000001-762C-4A23-BD62-2E3FC90CC5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230.25</c:v>
                </c:pt>
                <c:pt idx="1">
                  <c:v>267.23</c:v>
                </c:pt>
                <c:pt idx="2">
                  <c:v>264.3</c:v>
                </c:pt>
                <c:pt idx="3">
                  <c:v>287.41000000000003</c:v>
                </c:pt>
                <c:pt idx="4">
                  <c:v>400</c:v>
                </c:pt>
              </c:numCache>
            </c:numRef>
          </c:val>
          <c:extLst>
            <c:ext xmlns:c16="http://schemas.microsoft.com/office/drawing/2014/chart" uri="{C3380CC4-5D6E-409C-BE32-E72D297353CC}">
              <c16:uniqueId val="{00000000-D23A-4CE4-9C71-D060F55854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451.49</c:v>
                </c:pt>
                <c:pt idx="1">
                  <c:v>448.63</c:v>
                </c:pt>
                <c:pt idx="2">
                  <c:v>447.34</c:v>
                </c:pt>
                <c:pt idx="3">
                  <c:v>499.55</c:v>
                </c:pt>
                <c:pt idx="4">
                  <c:v>529.77</c:v>
                </c:pt>
              </c:numCache>
            </c:numRef>
          </c:val>
          <c:smooth val="0"/>
          <c:extLst>
            <c:ext xmlns:c16="http://schemas.microsoft.com/office/drawing/2014/chart" uri="{C3380CC4-5D6E-409C-BE32-E72D297353CC}">
              <c16:uniqueId val="{00000001-D23A-4CE4-9C71-D060F55854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137.5</c:v>
                </c:pt>
                <c:pt idx="1">
                  <c:v>137.5</c:v>
                </c:pt>
                <c:pt idx="2">
                  <c:v>143.75</c:v>
                </c:pt>
                <c:pt idx="3">
                  <c:v>117.07</c:v>
                </c:pt>
                <c:pt idx="4">
                  <c:v>119.51</c:v>
                </c:pt>
              </c:numCache>
            </c:numRef>
          </c:val>
          <c:extLst>
            <c:ext xmlns:c16="http://schemas.microsoft.com/office/drawing/2014/chart" uri="{C3380CC4-5D6E-409C-BE32-E72D297353CC}">
              <c16:uniqueId val="{00000000-0995-4D8A-97D1-3915F02B4A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40.67</c:v>
                </c:pt>
                <c:pt idx="1">
                  <c:v>48.01</c:v>
                </c:pt>
                <c:pt idx="2">
                  <c:v>40.28</c:v>
                </c:pt>
                <c:pt idx="3">
                  <c:v>42.48</c:v>
                </c:pt>
                <c:pt idx="4">
                  <c:v>39.770000000000003</c:v>
                </c:pt>
              </c:numCache>
            </c:numRef>
          </c:val>
          <c:smooth val="0"/>
          <c:extLst>
            <c:ext xmlns:c16="http://schemas.microsoft.com/office/drawing/2014/chart" uri="{C3380CC4-5D6E-409C-BE32-E72D297353CC}">
              <c16:uniqueId val="{00000001-0995-4D8A-97D1-3915F02B4A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E95-4268-8A7C-BC9AE1FDDE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89.47</c:v>
                </c:pt>
                <c:pt idx="1">
                  <c:v>91.18</c:v>
                </c:pt>
                <c:pt idx="2">
                  <c:v>90.78</c:v>
                </c:pt>
                <c:pt idx="3">
                  <c:v>90.73</c:v>
                </c:pt>
                <c:pt idx="4">
                  <c:v>91.64</c:v>
                </c:pt>
              </c:numCache>
            </c:numRef>
          </c:val>
          <c:smooth val="0"/>
          <c:extLst>
            <c:ext xmlns:c16="http://schemas.microsoft.com/office/drawing/2014/chart" uri="{C3380CC4-5D6E-409C-BE32-E72D297353CC}">
              <c16:uniqueId val="{00000001-0E95-4268-8A7C-BC9AE1FDDE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6" zoomScale="85" zoomScaleNormal="85" workbookViewId="0">
      <selection activeCell="BD37" sqref="BD3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鳥取市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林業集落排水</v>
      </c>
      <c r="Q8" s="40"/>
      <c r="R8" s="40"/>
      <c r="S8" s="40"/>
      <c r="T8" s="40"/>
      <c r="U8" s="40"/>
      <c r="V8" s="40"/>
      <c r="W8" s="40" t="str">
        <f>データ!L6</f>
        <v>G2</v>
      </c>
      <c r="X8" s="40"/>
      <c r="Y8" s="40"/>
      <c r="Z8" s="40"/>
      <c r="AA8" s="40"/>
      <c r="AB8" s="40"/>
      <c r="AC8" s="40"/>
      <c r="AD8" s="41" t="str">
        <f>データ!$M$6</f>
        <v>非設置</v>
      </c>
      <c r="AE8" s="41"/>
      <c r="AF8" s="41"/>
      <c r="AG8" s="41"/>
      <c r="AH8" s="41"/>
      <c r="AI8" s="41"/>
      <c r="AJ8" s="41"/>
      <c r="AK8" s="3"/>
      <c r="AL8" s="42">
        <f>データ!S6</f>
        <v>184557</v>
      </c>
      <c r="AM8" s="42"/>
      <c r="AN8" s="42"/>
      <c r="AO8" s="42"/>
      <c r="AP8" s="42"/>
      <c r="AQ8" s="42"/>
      <c r="AR8" s="42"/>
      <c r="AS8" s="42"/>
      <c r="AT8" s="35">
        <f>データ!T6</f>
        <v>765.31</v>
      </c>
      <c r="AU8" s="35"/>
      <c r="AV8" s="35"/>
      <c r="AW8" s="35"/>
      <c r="AX8" s="35"/>
      <c r="AY8" s="35"/>
      <c r="AZ8" s="35"/>
      <c r="BA8" s="35"/>
      <c r="BB8" s="35">
        <f>データ!U6</f>
        <v>241.15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64.7</v>
      </c>
      <c r="J10" s="35"/>
      <c r="K10" s="35"/>
      <c r="L10" s="35"/>
      <c r="M10" s="35"/>
      <c r="N10" s="35"/>
      <c r="O10" s="35"/>
      <c r="P10" s="35">
        <f>データ!P6</f>
        <v>0.03</v>
      </c>
      <c r="Q10" s="35"/>
      <c r="R10" s="35"/>
      <c r="S10" s="35"/>
      <c r="T10" s="35"/>
      <c r="U10" s="35"/>
      <c r="V10" s="35"/>
      <c r="W10" s="35">
        <f>データ!Q6</f>
        <v>32.01</v>
      </c>
      <c r="X10" s="35"/>
      <c r="Y10" s="35"/>
      <c r="Z10" s="35"/>
      <c r="AA10" s="35"/>
      <c r="AB10" s="35"/>
      <c r="AC10" s="35"/>
      <c r="AD10" s="42">
        <f>データ!R6</f>
        <v>2767</v>
      </c>
      <c r="AE10" s="42"/>
      <c r="AF10" s="42"/>
      <c r="AG10" s="42"/>
      <c r="AH10" s="42"/>
      <c r="AI10" s="42"/>
      <c r="AJ10" s="42"/>
      <c r="AK10" s="2"/>
      <c r="AL10" s="42">
        <f>データ!V6</f>
        <v>63</v>
      </c>
      <c r="AM10" s="42"/>
      <c r="AN10" s="42"/>
      <c r="AO10" s="42"/>
      <c r="AP10" s="42"/>
      <c r="AQ10" s="42"/>
      <c r="AR10" s="42"/>
      <c r="AS10" s="42"/>
      <c r="AT10" s="35">
        <f>データ!W6</f>
        <v>0.14000000000000001</v>
      </c>
      <c r="AU10" s="35"/>
      <c r="AV10" s="35"/>
      <c r="AW10" s="35"/>
      <c r="AX10" s="35"/>
      <c r="AY10" s="35"/>
      <c r="AZ10" s="35"/>
      <c r="BA10" s="35"/>
      <c r="BB10" s="35">
        <f>データ!X6</f>
        <v>450</v>
      </c>
      <c r="BC10" s="35"/>
      <c r="BD10" s="35"/>
      <c r="BE10" s="35"/>
      <c r="BF10" s="35"/>
      <c r="BG10" s="35"/>
      <c r="BH10" s="35"/>
      <c r="BI10" s="35"/>
      <c r="BJ10" s="2"/>
      <c r="BK10" s="2"/>
      <c r="BL10" s="73" t="s">
        <v>22</v>
      </c>
      <c r="BM10" s="74"/>
      <c r="BN10" s="75" t="s">
        <v>23</v>
      </c>
      <c r="BO10" s="75"/>
      <c r="BP10" s="75"/>
      <c r="BQ10" s="75"/>
      <c r="BR10" s="75"/>
      <c r="BS10" s="75"/>
      <c r="BT10" s="75"/>
      <c r="BU10" s="75"/>
      <c r="BV10" s="75"/>
      <c r="BW10" s="75"/>
      <c r="BX10" s="75"/>
      <c r="BY10" s="7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116</v>
      </c>
      <c r="BM16" s="68"/>
      <c r="BN16" s="68"/>
      <c r="BO16" s="68"/>
      <c r="BP16" s="68"/>
      <c r="BQ16" s="68"/>
      <c r="BR16" s="68"/>
      <c r="BS16" s="68"/>
      <c r="BT16" s="68"/>
      <c r="BU16" s="68"/>
      <c r="BV16" s="68"/>
      <c r="BW16" s="68"/>
      <c r="BX16" s="68"/>
      <c r="BY16" s="68"/>
      <c r="BZ16" s="6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7" t="s">
        <v>114</v>
      </c>
      <c r="BM47" s="78"/>
      <c r="BN47" s="78"/>
      <c r="BO47" s="78"/>
      <c r="BP47" s="78"/>
      <c r="BQ47" s="78"/>
      <c r="BR47" s="78"/>
      <c r="BS47" s="78"/>
      <c r="BT47" s="78"/>
      <c r="BU47" s="78"/>
      <c r="BV47" s="78"/>
      <c r="BW47" s="78"/>
      <c r="BX47" s="78"/>
      <c r="BY47" s="78"/>
      <c r="BZ47" s="7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7"/>
      <c r="BM48" s="78"/>
      <c r="BN48" s="78"/>
      <c r="BO48" s="78"/>
      <c r="BP48" s="78"/>
      <c r="BQ48" s="78"/>
      <c r="BR48" s="78"/>
      <c r="BS48" s="78"/>
      <c r="BT48" s="78"/>
      <c r="BU48" s="78"/>
      <c r="BV48" s="78"/>
      <c r="BW48" s="78"/>
      <c r="BX48" s="78"/>
      <c r="BY48" s="78"/>
      <c r="BZ48" s="7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7"/>
      <c r="BM49" s="78"/>
      <c r="BN49" s="78"/>
      <c r="BO49" s="78"/>
      <c r="BP49" s="78"/>
      <c r="BQ49" s="78"/>
      <c r="BR49" s="78"/>
      <c r="BS49" s="78"/>
      <c r="BT49" s="78"/>
      <c r="BU49" s="78"/>
      <c r="BV49" s="78"/>
      <c r="BW49" s="78"/>
      <c r="BX49" s="78"/>
      <c r="BY49" s="78"/>
      <c r="BZ49" s="7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7"/>
      <c r="BM50" s="78"/>
      <c r="BN50" s="78"/>
      <c r="BO50" s="78"/>
      <c r="BP50" s="78"/>
      <c r="BQ50" s="78"/>
      <c r="BR50" s="78"/>
      <c r="BS50" s="78"/>
      <c r="BT50" s="78"/>
      <c r="BU50" s="78"/>
      <c r="BV50" s="78"/>
      <c r="BW50" s="78"/>
      <c r="BX50" s="78"/>
      <c r="BY50" s="78"/>
      <c r="BZ50" s="7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7"/>
      <c r="BM51" s="78"/>
      <c r="BN51" s="78"/>
      <c r="BO51" s="78"/>
      <c r="BP51" s="78"/>
      <c r="BQ51" s="78"/>
      <c r="BR51" s="78"/>
      <c r="BS51" s="78"/>
      <c r="BT51" s="78"/>
      <c r="BU51" s="78"/>
      <c r="BV51" s="78"/>
      <c r="BW51" s="78"/>
      <c r="BX51" s="78"/>
      <c r="BY51" s="78"/>
      <c r="BZ51" s="7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7"/>
      <c r="BM52" s="78"/>
      <c r="BN52" s="78"/>
      <c r="BO52" s="78"/>
      <c r="BP52" s="78"/>
      <c r="BQ52" s="78"/>
      <c r="BR52" s="78"/>
      <c r="BS52" s="78"/>
      <c r="BT52" s="78"/>
      <c r="BU52" s="78"/>
      <c r="BV52" s="78"/>
      <c r="BW52" s="78"/>
      <c r="BX52" s="78"/>
      <c r="BY52" s="78"/>
      <c r="BZ52" s="7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7"/>
      <c r="BM53" s="78"/>
      <c r="BN53" s="78"/>
      <c r="BO53" s="78"/>
      <c r="BP53" s="78"/>
      <c r="BQ53" s="78"/>
      <c r="BR53" s="78"/>
      <c r="BS53" s="78"/>
      <c r="BT53" s="78"/>
      <c r="BU53" s="78"/>
      <c r="BV53" s="78"/>
      <c r="BW53" s="78"/>
      <c r="BX53" s="78"/>
      <c r="BY53" s="78"/>
      <c r="BZ53" s="7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7"/>
      <c r="BM54" s="78"/>
      <c r="BN54" s="78"/>
      <c r="BO54" s="78"/>
      <c r="BP54" s="78"/>
      <c r="BQ54" s="78"/>
      <c r="BR54" s="78"/>
      <c r="BS54" s="78"/>
      <c r="BT54" s="78"/>
      <c r="BU54" s="78"/>
      <c r="BV54" s="78"/>
      <c r="BW54" s="78"/>
      <c r="BX54" s="78"/>
      <c r="BY54" s="78"/>
      <c r="BZ54" s="7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7"/>
      <c r="BM55" s="78"/>
      <c r="BN55" s="78"/>
      <c r="BO55" s="78"/>
      <c r="BP55" s="78"/>
      <c r="BQ55" s="78"/>
      <c r="BR55" s="78"/>
      <c r="BS55" s="78"/>
      <c r="BT55" s="78"/>
      <c r="BU55" s="78"/>
      <c r="BV55" s="78"/>
      <c r="BW55" s="78"/>
      <c r="BX55" s="78"/>
      <c r="BY55" s="78"/>
      <c r="BZ55" s="7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7"/>
      <c r="BM56" s="78"/>
      <c r="BN56" s="78"/>
      <c r="BO56" s="78"/>
      <c r="BP56" s="78"/>
      <c r="BQ56" s="78"/>
      <c r="BR56" s="78"/>
      <c r="BS56" s="78"/>
      <c r="BT56" s="78"/>
      <c r="BU56" s="78"/>
      <c r="BV56" s="78"/>
      <c r="BW56" s="78"/>
      <c r="BX56" s="78"/>
      <c r="BY56" s="78"/>
      <c r="BZ56" s="7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7"/>
      <c r="BM57" s="78"/>
      <c r="BN57" s="78"/>
      <c r="BO57" s="78"/>
      <c r="BP57" s="78"/>
      <c r="BQ57" s="78"/>
      <c r="BR57" s="78"/>
      <c r="BS57" s="78"/>
      <c r="BT57" s="78"/>
      <c r="BU57" s="78"/>
      <c r="BV57" s="78"/>
      <c r="BW57" s="78"/>
      <c r="BX57" s="78"/>
      <c r="BY57" s="78"/>
      <c r="BZ57" s="7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7"/>
      <c r="BM58" s="78"/>
      <c r="BN58" s="78"/>
      <c r="BO58" s="78"/>
      <c r="BP58" s="78"/>
      <c r="BQ58" s="78"/>
      <c r="BR58" s="78"/>
      <c r="BS58" s="78"/>
      <c r="BT58" s="78"/>
      <c r="BU58" s="78"/>
      <c r="BV58" s="78"/>
      <c r="BW58" s="78"/>
      <c r="BX58" s="78"/>
      <c r="BY58" s="78"/>
      <c r="BZ58" s="7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7"/>
      <c r="BM59" s="78"/>
      <c r="BN59" s="78"/>
      <c r="BO59" s="78"/>
      <c r="BP59" s="78"/>
      <c r="BQ59" s="78"/>
      <c r="BR59" s="78"/>
      <c r="BS59" s="78"/>
      <c r="BT59" s="78"/>
      <c r="BU59" s="78"/>
      <c r="BV59" s="78"/>
      <c r="BW59" s="78"/>
      <c r="BX59" s="78"/>
      <c r="BY59" s="78"/>
      <c r="BZ59" s="79"/>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7"/>
      <c r="BM60" s="78"/>
      <c r="BN60" s="78"/>
      <c r="BO60" s="78"/>
      <c r="BP60" s="78"/>
      <c r="BQ60" s="78"/>
      <c r="BR60" s="78"/>
      <c r="BS60" s="78"/>
      <c r="BT60" s="78"/>
      <c r="BU60" s="78"/>
      <c r="BV60" s="78"/>
      <c r="BW60" s="78"/>
      <c r="BX60" s="78"/>
      <c r="BY60" s="78"/>
      <c r="BZ60" s="79"/>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7"/>
      <c r="BM61" s="78"/>
      <c r="BN61" s="78"/>
      <c r="BO61" s="78"/>
      <c r="BP61" s="78"/>
      <c r="BQ61" s="78"/>
      <c r="BR61" s="78"/>
      <c r="BS61" s="78"/>
      <c r="BT61" s="78"/>
      <c r="BU61" s="78"/>
      <c r="BV61" s="78"/>
      <c r="BW61" s="78"/>
      <c r="BX61" s="78"/>
      <c r="BY61" s="78"/>
      <c r="BZ61" s="7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7"/>
      <c r="BM62" s="78"/>
      <c r="BN62" s="78"/>
      <c r="BO62" s="78"/>
      <c r="BP62" s="78"/>
      <c r="BQ62" s="78"/>
      <c r="BR62" s="78"/>
      <c r="BS62" s="78"/>
      <c r="BT62" s="78"/>
      <c r="BU62" s="78"/>
      <c r="BV62" s="78"/>
      <c r="BW62" s="78"/>
      <c r="BX62" s="78"/>
      <c r="BY62" s="78"/>
      <c r="BZ62" s="7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0"/>
      <c r="BM63" s="81"/>
      <c r="BN63" s="81"/>
      <c r="BO63" s="81"/>
      <c r="BP63" s="81"/>
      <c r="BQ63" s="81"/>
      <c r="BR63" s="81"/>
      <c r="BS63" s="81"/>
      <c r="BT63" s="81"/>
      <c r="BU63" s="81"/>
      <c r="BV63" s="81"/>
      <c r="BW63" s="81"/>
      <c r="BX63" s="81"/>
      <c r="BY63" s="81"/>
      <c r="BZ63" s="8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115</v>
      </c>
      <c r="BM66" s="78"/>
      <c r="BN66" s="78"/>
      <c r="BO66" s="78"/>
      <c r="BP66" s="78"/>
      <c r="BQ66" s="78"/>
      <c r="BR66" s="78"/>
      <c r="BS66" s="78"/>
      <c r="BT66" s="78"/>
      <c r="BU66" s="78"/>
      <c r="BV66" s="78"/>
      <c r="BW66" s="78"/>
      <c r="BX66" s="78"/>
      <c r="BY66" s="78"/>
      <c r="BZ66" s="7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2">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【94.43】</v>
      </c>
      <c r="F85" s="12" t="str">
        <f>データ!AT6</f>
        <v>【528.12】</v>
      </c>
      <c r="G85" s="12" t="str">
        <f>データ!BE6</f>
        <v>【15.34】</v>
      </c>
      <c r="H85" s="12" t="str">
        <f>データ!BP6</f>
        <v>【281.54】</v>
      </c>
      <c r="I85" s="12" t="str">
        <f>データ!CA6</f>
        <v>【35.92】</v>
      </c>
      <c r="J85" s="12" t="str">
        <f>データ!CL6</f>
        <v>【527.91】</v>
      </c>
      <c r="K85" s="12" t="str">
        <f>データ!CW6</f>
        <v>【40.17】</v>
      </c>
      <c r="L85" s="12" t="str">
        <f>データ!DH6</f>
        <v>【91.09】</v>
      </c>
      <c r="M85" s="12" t="str">
        <f>データ!DS6</f>
        <v>【36.13】</v>
      </c>
      <c r="N85" s="12" t="str">
        <f>データ!ED6</f>
        <v>【0.00】</v>
      </c>
      <c r="O85" s="12" t="str">
        <f>データ!EO6</f>
        <v>【0.00】</v>
      </c>
    </row>
  </sheetData>
  <sheetProtection algorithmName="SHA-512" hashValue="MuSmEjig6KunnMvHmOl41WFvrAKlLNxU2JX18UDocILq6Q5wDFB9a90IIJK1Dkx6xsUJjpVHsP35hgJLn1Oggg==" saltValue="WQKrociLkTaa2Rf2J40I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312011</v>
      </c>
      <c r="D6" s="19">
        <f t="shared" si="3"/>
        <v>46</v>
      </c>
      <c r="E6" s="19">
        <f t="shared" si="3"/>
        <v>17</v>
      </c>
      <c r="F6" s="19">
        <f t="shared" si="3"/>
        <v>7</v>
      </c>
      <c r="G6" s="19">
        <f t="shared" si="3"/>
        <v>0</v>
      </c>
      <c r="H6" s="19" t="str">
        <f t="shared" si="3"/>
        <v>鳥取県　鳥取市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64.7</v>
      </c>
      <c r="P6" s="20">
        <f t="shared" si="3"/>
        <v>0.03</v>
      </c>
      <c r="Q6" s="20">
        <f t="shared" si="3"/>
        <v>32.01</v>
      </c>
      <c r="R6" s="20">
        <f t="shared" si="3"/>
        <v>2767</v>
      </c>
      <c r="S6" s="20">
        <f t="shared" si="3"/>
        <v>184557</v>
      </c>
      <c r="T6" s="20">
        <f t="shared" si="3"/>
        <v>765.31</v>
      </c>
      <c r="U6" s="20">
        <f t="shared" si="3"/>
        <v>241.15</v>
      </c>
      <c r="V6" s="20">
        <f t="shared" si="3"/>
        <v>63</v>
      </c>
      <c r="W6" s="20">
        <f t="shared" si="3"/>
        <v>0.14000000000000001</v>
      </c>
      <c r="X6" s="20">
        <f t="shared" si="3"/>
        <v>450</v>
      </c>
      <c r="Y6" s="21">
        <f>IF(Y7="",NA(),Y7)</f>
        <v>123.71</v>
      </c>
      <c r="Z6" s="21">
        <f t="shared" ref="Z6:AH6" si="4">IF(Z7="",NA(),Z7)</f>
        <v>117.65</v>
      </c>
      <c r="AA6" s="21">
        <f t="shared" si="4"/>
        <v>165.72</v>
      </c>
      <c r="AB6" s="21">
        <f t="shared" si="4"/>
        <v>166.43</v>
      </c>
      <c r="AC6" s="21">
        <f t="shared" si="4"/>
        <v>104.58</v>
      </c>
      <c r="AD6" s="21">
        <f t="shared" si="4"/>
        <v>92.53</v>
      </c>
      <c r="AE6" s="21">
        <f t="shared" si="4"/>
        <v>92.29</v>
      </c>
      <c r="AF6" s="21">
        <f t="shared" si="4"/>
        <v>98.94</v>
      </c>
      <c r="AG6" s="21">
        <f t="shared" si="4"/>
        <v>101.09</v>
      </c>
      <c r="AH6" s="21">
        <f t="shared" si="4"/>
        <v>94.43</v>
      </c>
      <c r="AI6" s="20" t="str">
        <f>IF(AI7="","",IF(AI7="-","【-】","【"&amp;SUBSTITUTE(TEXT(AI7,"#,##0.00"),"-","△")&amp;"】"))</f>
        <v>【94.43】</v>
      </c>
      <c r="AJ6" s="20">
        <f>IF(AJ7="",NA(),AJ7)</f>
        <v>0</v>
      </c>
      <c r="AK6" s="20">
        <f t="shared" ref="AK6:AS6" si="5">IF(AK7="",NA(),AK7)</f>
        <v>0</v>
      </c>
      <c r="AL6" s="20">
        <f t="shared" si="5"/>
        <v>0</v>
      </c>
      <c r="AM6" s="20">
        <f t="shared" si="5"/>
        <v>0</v>
      </c>
      <c r="AN6" s="20">
        <f t="shared" si="5"/>
        <v>0</v>
      </c>
      <c r="AO6" s="21">
        <f t="shared" si="5"/>
        <v>437.99</v>
      </c>
      <c r="AP6" s="21">
        <f t="shared" si="5"/>
        <v>464.55</v>
      </c>
      <c r="AQ6" s="21">
        <f t="shared" si="5"/>
        <v>519.65</v>
      </c>
      <c r="AR6" s="21">
        <f t="shared" si="5"/>
        <v>534.57000000000005</v>
      </c>
      <c r="AS6" s="21">
        <f t="shared" si="5"/>
        <v>528.12</v>
      </c>
      <c r="AT6" s="20" t="str">
        <f>IF(AT7="","",IF(AT7="-","【-】","【"&amp;SUBSTITUTE(TEXT(AT7,"#,##0.00"),"-","△")&amp;"】"))</f>
        <v>【528.12】</v>
      </c>
      <c r="AU6" s="21">
        <f>IF(AU7="",NA(),AU7)</f>
        <v>78.28</v>
      </c>
      <c r="AV6" s="21">
        <f t="shared" ref="AV6:BD6" si="6">IF(AV7="",NA(),AV7)</f>
        <v>49.44</v>
      </c>
      <c r="AW6" s="21">
        <f t="shared" si="6"/>
        <v>56.33</v>
      </c>
      <c r="AX6" s="21">
        <f t="shared" si="6"/>
        <v>64.06</v>
      </c>
      <c r="AY6" s="21">
        <f t="shared" si="6"/>
        <v>7.89</v>
      </c>
      <c r="AZ6" s="21">
        <f t="shared" si="6"/>
        <v>-14.2</v>
      </c>
      <c r="BA6" s="21">
        <f t="shared" si="6"/>
        <v>48.58</v>
      </c>
      <c r="BB6" s="21">
        <f t="shared" si="6"/>
        <v>36.31</v>
      </c>
      <c r="BC6" s="21">
        <f t="shared" si="6"/>
        <v>36.93</v>
      </c>
      <c r="BD6" s="21">
        <f t="shared" si="6"/>
        <v>15.34</v>
      </c>
      <c r="BE6" s="20" t="str">
        <f>IF(BE7="","",IF(BE7="-","【-】","【"&amp;SUBSTITUTE(TEXT(BE7,"#,##0.00"),"-","△")&amp;"】"))</f>
        <v>【15.34】</v>
      </c>
      <c r="BF6" s="21">
        <f>IF(BF7="",NA(),BF7)</f>
        <v>4625.1400000000003</v>
      </c>
      <c r="BG6" s="21">
        <f t="shared" ref="BG6:BO6" si="7">IF(BG7="",NA(),BG7)</f>
        <v>4421.62</v>
      </c>
      <c r="BH6" s="21">
        <f t="shared" si="7"/>
        <v>4088.51</v>
      </c>
      <c r="BI6" s="21">
        <f t="shared" si="7"/>
        <v>3755.96</v>
      </c>
      <c r="BJ6" s="21">
        <f t="shared" si="7"/>
        <v>965.77</v>
      </c>
      <c r="BK6" s="21">
        <f t="shared" si="7"/>
        <v>438.26</v>
      </c>
      <c r="BL6" s="21">
        <f t="shared" si="7"/>
        <v>506.14</v>
      </c>
      <c r="BM6" s="21">
        <f t="shared" si="7"/>
        <v>544.96</v>
      </c>
      <c r="BN6" s="21">
        <f t="shared" si="7"/>
        <v>406.44</v>
      </c>
      <c r="BO6" s="21">
        <f t="shared" si="7"/>
        <v>254.5</v>
      </c>
      <c r="BP6" s="20" t="str">
        <f>IF(BP7="","",IF(BP7="-","【-】","【"&amp;SUBSTITUTE(TEXT(BP7,"#,##0.00"),"-","△")&amp;"】"))</f>
        <v>【281.54】</v>
      </c>
      <c r="BQ6" s="21">
        <f>IF(BQ7="",NA(),BQ7)</f>
        <v>62.32</v>
      </c>
      <c r="BR6" s="21">
        <f t="shared" ref="BR6:BZ6" si="8">IF(BR7="",NA(),BR7)</f>
        <v>53.16</v>
      </c>
      <c r="BS6" s="21">
        <f t="shared" si="8"/>
        <v>53.72</v>
      </c>
      <c r="BT6" s="21">
        <f t="shared" si="8"/>
        <v>49.72</v>
      </c>
      <c r="BU6" s="21">
        <f t="shared" si="8"/>
        <v>35.72</v>
      </c>
      <c r="BV6" s="21">
        <f t="shared" si="8"/>
        <v>39.86</v>
      </c>
      <c r="BW6" s="21">
        <f t="shared" si="8"/>
        <v>35.86</v>
      </c>
      <c r="BX6" s="21">
        <f t="shared" si="8"/>
        <v>42.51</v>
      </c>
      <c r="BY6" s="21">
        <f t="shared" si="8"/>
        <v>35.93</v>
      </c>
      <c r="BZ6" s="21">
        <f t="shared" si="8"/>
        <v>36.1</v>
      </c>
      <c r="CA6" s="20" t="str">
        <f>IF(CA7="","",IF(CA7="-","【-】","【"&amp;SUBSTITUTE(TEXT(CA7,"#,##0.00"),"-","△")&amp;"】"))</f>
        <v>【35.92】</v>
      </c>
      <c r="CB6" s="21">
        <f>IF(CB7="",NA(),CB7)</f>
        <v>230.25</v>
      </c>
      <c r="CC6" s="21">
        <f t="shared" ref="CC6:CK6" si="9">IF(CC7="",NA(),CC7)</f>
        <v>267.23</v>
      </c>
      <c r="CD6" s="21">
        <f t="shared" si="9"/>
        <v>264.3</v>
      </c>
      <c r="CE6" s="21">
        <f t="shared" si="9"/>
        <v>287.41000000000003</v>
      </c>
      <c r="CF6" s="21">
        <f t="shared" si="9"/>
        <v>400</v>
      </c>
      <c r="CG6" s="21">
        <f t="shared" si="9"/>
        <v>451.49</v>
      </c>
      <c r="CH6" s="21">
        <f t="shared" si="9"/>
        <v>448.63</v>
      </c>
      <c r="CI6" s="21">
        <f t="shared" si="9"/>
        <v>447.34</v>
      </c>
      <c r="CJ6" s="21">
        <f t="shared" si="9"/>
        <v>499.55</v>
      </c>
      <c r="CK6" s="21">
        <f t="shared" si="9"/>
        <v>529.77</v>
      </c>
      <c r="CL6" s="20" t="str">
        <f>IF(CL7="","",IF(CL7="-","【-】","【"&amp;SUBSTITUTE(TEXT(CL7,"#,##0.00"),"-","△")&amp;"】"))</f>
        <v>【527.91】</v>
      </c>
      <c r="CM6" s="21">
        <f>IF(CM7="",NA(),CM7)</f>
        <v>137.5</v>
      </c>
      <c r="CN6" s="21">
        <f t="shared" ref="CN6:CV6" si="10">IF(CN7="",NA(),CN7)</f>
        <v>137.5</v>
      </c>
      <c r="CO6" s="21">
        <f t="shared" si="10"/>
        <v>143.75</v>
      </c>
      <c r="CP6" s="21">
        <f t="shared" si="10"/>
        <v>117.07</v>
      </c>
      <c r="CQ6" s="21">
        <f t="shared" si="10"/>
        <v>119.51</v>
      </c>
      <c r="CR6" s="21">
        <f t="shared" si="10"/>
        <v>40.67</v>
      </c>
      <c r="CS6" s="21">
        <f t="shared" si="10"/>
        <v>48.01</v>
      </c>
      <c r="CT6" s="21">
        <f t="shared" si="10"/>
        <v>40.28</v>
      </c>
      <c r="CU6" s="21">
        <f t="shared" si="10"/>
        <v>42.48</v>
      </c>
      <c r="CV6" s="21">
        <f t="shared" si="10"/>
        <v>39.770000000000003</v>
      </c>
      <c r="CW6" s="20" t="str">
        <f>IF(CW7="","",IF(CW7="-","【-】","【"&amp;SUBSTITUTE(TEXT(CW7,"#,##0.00"),"-","△")&amp;"】"))</f>
        <v>【40.17】</v>
      </c>
      <c r="CX6" s="21">
        <f>IF(CX7="",NA(),CX7)</f>
        <v>100</v>
      </c>
      <c r="CY6" s="21">
        <f t="shared" ref="CY6:DG6" si="11">IF(CY7="",NA(),CY7)</f>
        <v>100</v>
      </c>
      <c r="CZ6" s="21">
        <f t="shared" si="11"/>
        <v>100</v>
      </c>
      <c r="DA6" s="21">
        <f t="shared" si="11"/>
        <v>100</v>
      </c>
      <c r="DB6" s="21">
        <f t="shared" si="11"/>
        <v>100</v>
      </c>
      <c r="DC6" s="21">
        <f t="shared" si="11"/>
        <v>89.47</v>
      </c>
      <c r="DD6" s="21">
        <f t="shared" si="11"/>
        <v>91.18</v>
      </c>
      <c r="DE6" s="21">
        <f t="shared" si="11"/>
        <v>90.78</v>
      </c>
      <c r="DF6" s="21">
        <f t="shared" si="11"/>
        <v>90.73</v>
      </c>
      <c r="DG6" s="21">
        <f t="shared" si="11"/>
        <v>91.64</v>
      </c>
      <c r="DH6" s="20" t="str">
        <f>IF(DH7="","",IF(DH7="-","【-】","【"&amp;SUBSTITUTE(TEXT(DH7,"#,##0.00"),"-","△")&amp;"】"))</f>
        <v>【91.09】</v>
      </c>
      <c r="DI6" s="21">
        <f>IF(DI7="",NA(),DI7)</f>
        <v>31.58</v>
      </c>
      <c r="DJ6" s="21">
        <f t="shared" ref="DJ6:DR6" si="12">IF(DJ7="",NA(),DJ7)</f>
        <v>34.119999999999997</v>
      </c>
      <c r="DK6" s="21">
        <f t="shared" si="12"/>
        <v>36.049999999999997</v>
      </c>
      <c r="DL6" s="21">
        <f t="shared" si="12"/>
        <v>37.99</v>
      </c>
      <c r="DM6" s="21">
        <f t="shared" si="12"/>
        <v>39.93</v>
      </c>
      <c r="DN6" s="21">
        <f t="shared" si="12"/>
        <v>40.049999999999997</v>
      </c>
      <c r="DO6" s="21">
        <f t="shared" si="12"/>
        <v>37.74</v>
      </c>
      <c r="DP6" s="21">
        <f t="shared" si="12"/>
        <v>40.36</v>
      </c>
      <c r="DQ6" s="21">
        <f t="shared" si="12"/>
        <v>34.76</v>
      </c>
      <c r="DR6" s="21">
        <f t="shared" si="12"/>
        <v>36.130000000000003</v>
      </c>
      <c r="DS6" s="20" t="str">
        <f>IF(DS7="","",IF(DS7="-","【-】","【"&amp;SUBSTITUTE(TEXT(DS7,"#,##0.00"),"-","△")&amp;"】"))</f>
        <v>【36.13】</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2">
      <c r="A7" s="14"/>
      <c r="B7" s="23">
        <v>2021</v>
      </c>
      <c r="C7" s="23">
        <v>312011</v>
      </c>
      <c r="D7" s="23">
        <v>46</v>
      </c>
      <c r="E7" s="23">
        <v>17</v>
      </c>
      <c r="F7" s="23">
        <v>7</v>
      </c>
      <c r="G7" s="23">
        <v>0</v>
      </c>
      <c r="H7" s="23" t="s">
        <v>96</v>
      </c>
      <c r="I7" s="23" t="s">
        <v>97</v>
      </c>
      <c r="J7" s="23" t="s">
        <v>98</v>
      </c>
      <c r="K7" s="23" t="s">
        <v>99</v>
      </c>
      <c r="L7" s="23" t="s">
        <v>100</v>
      </c>
      <c r="M7" s="23" t="s">
        <v>101</v>
      </c>
      <c r="N7" s="24" t="s">
        <v>102</v>
      </c>
      <c r="O7" s="24">
        <v>64.7</v>
      </c>
      <c r="P7" s="24">
        <v>0.03</v>
      </c>
      <c r="Q7" s="24">
        <v>32.01</v>
      </c>
      <c r="R7" s="24">
        <v>2767</v>
      </c>
      <c r="S7" s="24">
        <v>184557</v>
      </c>
      <c r="T7" s="24">
        <v>765.31</v>
      </c>
      <c r="U7" s="24">
        <v>241.15</v>
      </c>
      <c r="V7" s="24">
        <v>63</v>
      </c>
      <c r="W7" s="24">
        <v>0.14000000000000001</v>
      </c>
      <c r="X7" s="24">
        <v>450</v>
      </c>
      <c r="Y7" s="24">
        <v>123.71</v>
      </c>
      <c r="Z7" s="24">
        <v>117.65</v>
      </c>
      <c r="AA7" s="24">
        <v>165.72</v>
      </c>
      <c r="AB7" s="24">
        <v>166.43</v>
      </c>
      <c r="AC7" s="24">
        <v>104.58</v>
      </c>
      <c r="AD7" s="24">
        <v>92.53</v>
      </c>
      <c r="AE7" s="24">
        <v>92.29</v>
      </c>
      <c r="AF7" s="24">
        <v>98.94</v>
      </c>
      <c r="AG7" s="24">
        <v>101.09</v>
      </c>
      <c r="AH7" s="24">
        <v>94.43</v>
      </c>
      <c r="AI7" s="24">
        <v>94.43</v>
      </c>
      <c r="AJ7" s="24">
        <v>0</v>
      </c>
      <c r="AK7" s="24">
        <v>0</v>
      </c>
      <c r="AL7" s="24">
        <v>0</v>
      </c>
      <c r="AM7" s="24">
        <v>0</v>
      </c>
      <c r="AN7" s="24">
        <v>0</v>
      </c>
      <c r="AO7" s="24">
        <v>437.99</v>
      </c>
      <c r="AP7" s="24">
        <v>464.55</v>
      </c>
      <c r="AQ7" s="24">
        <v>519.65</v>
      </c>
      <c r="AR7" s="24">
        <v>534.57000000000005</v>
      </c>
      <c r="AS7" s="24">
        <v>528.12</v>
      </c>
      <c r="AT7" s="24">
        <v>528.12</v>
      </c>
      <c r="AU7" s="24">
        <v>78.28</v>
      </c>
      <c r="AV7" s="24">
        <v>49.44</v>
      </c>
      <c r="AW7" s="24">
        <v>56.33</v>
      </c>
      <c r="AX7" s="24">
        <v>64.06</v>
      </c>
      <c r="AY7" s="24">
        <v>7.89</v>
      </c>
      <c r="AZ7" s="24">
        <v>-14.2</v>
      </c>
      <c r="BA7" s="24">
        <v>48.58</v>
      </c>
      <c r="BB7" s="24">
        <v>36.31</v>
      </c>
      <c r="BC7" s="24">
        <v>36.93</v>
      </c>
      <c r="BD7" s="24">
        <v>15.34</v>
      </c>
      <c r="BE7" s="24">
        <v>15.34</v>
      </c>
      <c r="BF7" s="24">
        <v>4625.1400000000003</v>
      </c>
      <c r="BG7" s="24">
        <v>4421.62</v>
      </c>
      <c r="BH7" s="24">
        <v>4088.51</v>
      </c>
      <c r="BI7" s="24">
        <v>3755.96</v>
      </c>
      <c r="BJ7" s="24">
        <v>965.77</v>
      </c>
      <c r="BK7" s="24">
        <v>438.26</v>
      </c>
      <c r="BL7" s="24">
        <v>506.14</v>
      </c>
      <c r="BM7" s="24">
        <v>544.96</v>
      </c>
      <c r="BN7" s="24">
        <v>406.44</v>
      </c>
      <c r="BO7" s="24">
        <v>254.5</v>
      </c>
      <c r="BP7" s="24">
        <v>281.54000000000002</v>
      </c>
      <c r="BQ7" s="24">
        <v>62.32</v>
      </c>
      <c r="BR7" s="24">
        <v>53.16</v>
      </c>
      <c r="BS7" s="24">
        <v>53.72</v>
      </c>
      <c r="BT7" s="24">
        <v>49.72</v>
      </c>
      <c r="BU7" s="24">
        <v>35.72</v>
      </c>
      <c r="BV7" s="24">
        <v>39.86</v>
      </c>
      <c r="BW7" s="24">
        <v>35.86</v>
      </c>
      <c r="BX7" s="24">
        <v>42.51</v>
      </c>
      <c r="BY7" s="24">
        <v>35.93</v>
      </c>
      <c r="BZ7" s="24">
        <v>36.1</v>
      </c>
      <c r="CA7" s="24">
        <v>35.92</v>
      </c>
      <c r="CB7" s="24">
        <v>230.25</v>
      </c>
      <c r="CC7" s="24">
        <v>267.23</v>
      </c>
      <c r="CD7" s="24">
        <v>264.3</v>
      </c>
      <c r="CE7" s="24">
        <v>287.41000000000003</v>
      </c>
      <c r="CF7" s="24">
        <v>400</v>
      </c>
      <c r="CG7" s="24">
        <v>451.49</v>
      </c>
      <c r="CH7" s="24">
        <v>448.63</v>
      </c>
      <c r="CI7" s="24">
        <v>447.34</v>
      </c>
      <c r="CJ7" s="24">
        <v>499.55</v>
      </c>
      <c r="CK7" s="24">
        <v>529.77</v>
      </c>
      <c r="CL7" s="24">
        <v>527.91</v>
      </c>
      <c r="CM7" s="24">
        <v>137.5</v>
      </c>
      <c r="CN7" s="24">
        <v>137.5</v>
      </c>
      <c r="CO7" s="24">
        <v>143.75</v>
      </c>
      <c r="CP7" s="24">
        <v>117.07</v>
      </c>
      <c r="CQ7" s="24">
        <v>119.51</v>
      </c>
      <c r="CR7" s="24">
        <v>40.67</v>
      </c>
      <c r="CS7" s="24">
        <v>48.01</v>
      </c>
      <c r="CT7" s="24">
        <v>40.28</v>
      </c>
      <c r="CU7" s="24">
        <v>42.48</v>
      </c>
      <c r="CV7" s="24">
        <v>39.770000000000003</v>
      </c>
      <c r="CW7" s="24">
        <v>40.17</v>
      </c>
      <c r="CX7" s="24">
        <v>100</v>
      </c>
      <c r="CY7" s="24">
        <v>100</v>
      </c>
      <c r="CZ7" s="24">
        <v>100</v>
      </c>
      <c r="DA7" s="24">
        <v>100</v>
      </c>
      <c r="DB7" s="24">
        <v>100</v>
      </c>
      <c r="DC7" s="24">
        <v>89.47</v>
      </c>
      <c r="DD7" s="24">
        <v>91.18</v>
      </c>
      <c r="DE7" s="24">
        <v>90.78</v>
      </c>
      <c r="DF7" s="24">
        <v>90.73</v>
      </c>
      <c r="DG7" s="24">
        <v>91.64</v>
      </c>
      <c r="DH7" s="24">
        <v>91.09</v>
      </c>
      <c r="DI7" s="24">
        <v>31.58</v>
      </c>
      <c r="DJ7" s="24">
        <v>34.119999999999997</v>
      </c>
      <c r="DK7" s="24">
        <v>36.049999999999997</v>
      </c>
      <c r="DL7" s="24">
        <v>37.99</v>
      </c>
      <c r="DM7" s="24">
        <v>39.93</v>
      </c>
      <c r="DN7" s="24">
        <v>40.049999999999997</v>
      </c>
      <c r="DO7" s="24">
        <v>37.74</v>
      </c>
      <c r="DP7" s="24">
        <v>40.36</v>
      </c>
      <c r="DQ7" s="24">
        <v>34.76</v>
      </c>
      <c r="DR7" s="24">
        <v>36.130000000000003</v>
      </c>
      <c r="DS7" s="24">
        <v>36.130000000000003</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cp:lastPrinted>2023-01-19T10:25:34Z</cp:lastPrinted>
  <dcterms:created xsi:type="dcterms:W3CDTF">2022-12-01T01:39:22Z</dcterms:created>
  <dcterms:modified xsi:type="dcterms:W3CDTF">2023-01-19T10:25:36Z</dcterms:modified>
  <cp:category/>
</cp:coreProperties>
</file>