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00003051\Desktop\"/>
    </mc:Choice>
  </mc:AlternateContent>
  <xr:revisionPtr revIDLastSave="0" documentId="8_{4DBFEBB0-196B-4DB3-84AB-2F8B882C17A9}" xr6:coauthVersionLast="47" xr6:coauthVersionMax="47" xr10:uidLastSave="{00000000-0000-0000-0000-000000000000}"/>
  <workbookProtection workbookAlgorithmName="SHA-512" workbookHashValue="9YIisaLQPhvC7VWCmFWPfObpnTZpaMrZXSB0jzS28N2k5Pw63+zVkKdNMQb6tjIgKvxRTZF0XSieCn43zdDZFA==" workbookSaltValue="RFvyAnflLIKiiYymhYRgNg==" workbookSpinCount="100000" lockStructure="1"/>
  <bookViews>
    <workbookView xWindow="2172" yWindow="3024" windowWidth="23232" windowHeight="119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<sst xmlns="http://schemas.openxmlformats.org/spreadsheetml/2006/main" count="231" uniqueCount="116">
  <si>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</si>
  <si>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</si>
  <si>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</si>
  <si>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</si>
  <si>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</si>
  <si>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</si>
  <si>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</si>
  <si>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</si>
  <si>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</si>
  <si>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</si>
  <si>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</si>
  <si>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</si>
  <si>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</si>
  <si>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</si>
  <si>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</si>
  <si>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</si>
  <si>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</si>
  <si>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</si>
  <si>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</si>
  <si>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</si>
  <si>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</si>
  <si>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</si>
  <si>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</si>
  <si>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</si>
  <si>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</si>
  <si>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</si>
  <si>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</si>
  <si>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</si>
  <si>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</si>
  <si>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</si>
  <si>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</si>
  <si>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</si>
  <si>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</si>
  <si>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</si>
  <si>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</si>
  <si>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</si>
  <si>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</si>
  <si>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</si>
  <si>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</si>
  <si>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</si>
  <si>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</si>
  <si>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</si>
  <si>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</si>
  <si>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</si>
  <si>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</si>
  <si>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</si>
  <si>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</si>
  <si>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</si>
  <si>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</si>
  <si>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</si>
  <si>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</si>
  <si>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</si>
  <si>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</si>
  <si>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</si>
  <si>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</si>
  <si>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</si>
  <si>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</si>
  <si>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</si>
  <si>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</si>
  <si>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</si>
  <si>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</si>
  <si>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</si>
  <si>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</si>
  <si>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</si>
  <si>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</si>
  <si>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</si>
  <si>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</si>
  <si>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</si>
  <si>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</si>
  <si>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</si>
  <si>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</si>
  <si>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</si>
  <si>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</si>
  <si>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</si>
  <si>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</si>
  <si>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</si>
  <si>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</si>
  <si>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</si>
  <si>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</si>
  <si>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</si>
  <si>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</si>
  <si>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</si>
  <si>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</si>
  <si>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</si>
  <si>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</si>
  <si>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</si>
  <si>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</si>
  <si>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</si>
  <si>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</si>
  <si>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</si>
  <si>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</si>
  <si>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</si>
  <si>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</si>
  <si>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</si>
  <si>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</si>
  <si>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</si>
  <si>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</si>
  <si>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</si>
  <si>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</si>
  <si>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</si>
  <si>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</si>
  <si>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</si>
  <si>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</si>
  <si>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</si>
  <si>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</si>
  <si>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</si>
  <si>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</si>
  <si>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</si>
  <si>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</si>
  <si>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</si>
  <si>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</si>
  <si>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</si>
  <si>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</si>
  <si>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100％を超える水準で推移しているが、経費回収率は令和4年度から100％を下回り、今後も使用料収入の減少と維持管理費の増加が続くものと予想されることから、集落排水事業等も含めた使用料水準の検討が必要である。
施設の状況は、現在のところ法定耐用年数を超える管渠はないものの、地域の将来像を踏まえながら、ストックマネジメントの知見を活用した施設の統廃合やダウンサイジングによる効率的な管理が必要である。
こうした課題に対し、本市では「鳥取市下水道等事業経営戦略」のPDCAサイクルに基づく定期的な見直しを行い、各種目標の達成を通じて、経営の健全化や施設の効率的な管理、機能の維持に取り組んでいる。</t>
    <rPh sb="26" eb="28">
      <t>ケイヒ</t>
    </rPh>
    <rPh sb="28" eb="31">
      <t>カイシュウリツ</t>
    </rPh>
    <rPh sb="32" eb="34">
      <t>レイワ</t>
    </rPh>
    <rPh sb="35" eb="37">
      <t>ネンド</t>
    </rPh>
    <rPh sb="44" eb="46">
      <t>シタマワ</t>
    </rPh>
    <phoneticPr fontId="4"/>
  </si>
  <si>
    <t>①有形固定資産減価償却率は上昇傾向にあるため、引き続き計画的に長寿命化対策を実施していく。
②供用開始が平成8年度であり、法定耐用年数を超える管渠はない。</t>
    <rPh sb="1" eb="7">
      <t>ユウケイコテイシサン</t>
    </rPh>
    <rPh sb="23" eb="24">
      <t>ヒ</t>
    </rPh>
    <rPh sb="25" eb="26">
      <t>ツヅ</t>
    </rPh>
    <rPh sb="27" eb="29">
      <t>ケイカク</t>
    </rPh>
    <rPh sb="29" eb="30">
      <t>テキ</t>
    </rPh>
    <rPh sb="31" eb="35">
      <t>チョウジュミョウカ</t>
    </rPh>
    <rPh sb="35" eb="37">
      <t>タイサク</t>
    </rPh>
    <rPh sb="38" eb="40">
      <t>ジッシ</t>
    </rPh>
    <rPh sb="48" eb="50">
      <t>キョウヨウ</t>
    </rPh>
    <rPh sb="50" eb="52">
      <t>カイシ</t>
    </rPh>
    <rPh sb="53" eb="55">
      <t>ヘイセイ</t>
    </rPh>
    <rPh sb="56" eb="58">
      <t>ネンド</t>
    </rPh>
    <rPh sb="62" eb="64">
      <t>ホウテイ</t>
    </rPh>
    <rPh sb="64" eb="66">
      <t>タイヨウ</t>
    </rPh>
    <rPh sb="66" eb="68">
      <t>ネンスウ</t>
    </rPh>
    <rPh sb="69" eb="70">
      <t>コ</t>
    </rPh>
    <rPh sb="72" eb="74">
      <t>カンキョ</t>
    </rPh>
    <phoneticPr fontId="4"/>
  </si>
  <si>
    <t>①使用料収入を含む経常収益の減少に対して、維持管理費の増加により経常費用が増えたことから、経常収支比率が下がったが100％以上の比率を維持している。また、②累積欠損金も発生していないことから、両比率とも良好な値を示している。
③流動比率は、目安となる100％の水準を大きく下回っているものの、使用料収入や一般会計からの繰入等により支払い能力は確保されている。
④企業債残高対事業規模比率は、既存の企業債の償還に伴い低下傾向にある。
⑤経費回収率は、使用料収入が減少する一方で、労務単価上昇等の影響を受けた維持管理費の増加に伴い、令和４年度から100%の水準を割り込んではいるが、類似団体や全国平均より高い数値を維持している。
⑥汚水処理原価は、類似団体の平均値よりも安価ではあるが、悪化傾向にあるためコスト縮減の取組みが必要である。
⑦類似団体や全国の平均値と比較しても低い状況にある。これは、人口減少等による有収水量の減少が要因と考えられる。ストックマネジメントの活用等による適切な施設管理に努める必要がある。
⑧水洗化率は、類似団体や全国の平均値より高い水準で推移しており、良好な値と言える。</t>
    <rPh sb="7" eb="8">
      <t>フク</t>
    </rPh>
    <rPh sb="9" eb="13">
      <t>ケイジョウシュウエキ</t>
    </rPh>
    <rPh sb="17" eb="18">
      <t>タイ</t>
    </rPh>
    <rPh sb="21" eb="26">
      <t>イジカンリヒ</t>
    </rPh>
    <rPh sb="27" eb="29">
      <t>ゾウカ</t>
    </rPh>
    <rPh sb="32" eb="36">
      <t>ケイジョウヒヨウ</t>
    </rPh>
    <rPh sb="37" eb="38">
      <t>フ</t>
    </rPh>
    <rPh sb="61" eb="63">
      <t>イジョウ</t>
    </rPh>
    <rPh sb="64" eb="66">
      <t>ヒリツ</t>
    </rPh>
    <rPh sb="67" eb="69">
      <t>イジ</t>
    </rPh>
    <rPh sb="115" eb="117">
      <t>リュウドウ</t>
    </rPh>
    <rPh sb="117" eb="119">
      <t>ヒリツ</t>
    </rPh>
    <rPh sb="227" eb="230">
      <t>シヨウリョウ</t>
    </rPh>
    <rPh sb="230" eb="232">
      <t>シュウニュウ</t>
    </rPh>
    <rPh sb="233" eb="235">
      <t>ゲンショウ</t>
    </rPh>
    <rPh sb="237" eb="239">
      <t>イッポウ</t>
    </rPh>
    <rPh sb="255" eb="260">
      <t>イジカンリヒ</t>
    </rPh>
    <rPh sb="261" eb="263">
      <t>ゾウカ</t>
    </rPh>
    <rPh sb="264" eb="265">
      <t>トモナ</t>
    </rPh>
    <rPh sb="267" eb="269">
      <t>レイワ</t>
    </rPh>
    <rPh sb="270" eb="272">
      <t>ネンド</t>
    </rPh>
    <rPh sb="279" eb="281">
      <t>スイジュン</t>
    </rPh>
    <rPh sb="282" eb="283">
      <t>ワ</t>
    </rPh>
    <rPh sb="284" eb="285">
      <t>コ</t>
    </rPh>
    <rPh sb="292" eb="296">
      <t>ルイジダンタイ</t>
    </rPh>
    <rPh sb="297" eb="301">
      <t>ゼンコクヘイキン</t>
    </rPh>
    <rPh sb="303" eb="304">
      <t>タカ</t>
    </rPh>
    <rPh sb="305" eb="307">
      <t>スウチ</t>
    </rPh>
    <rPh sb="308" eb="310">
      <t>イジ</t>
    </rPh>
    <rPh sb="337" eb="339">
      <t>アンカ</t>
    </rPh>
    <rPh sb="345" eb="347">
      <t>アッカ</t>
    </rPh>
    <rPh sb="347" eb="349">
      <t>ケイコウ</t>
    </rPh>
    <rPh sb="402" eb="404">
      <t>ジンコウ</t>
    </rPh>
    <rPh sb="404" eb="406">
      <t>ゲンショウ</t>
    </rPh>
    <rPh sb="406" eb="407">
      <t>トウ</t>
    </rPh>
    <rPh sb="410" eb="412">
      <t>ユウシュウ</t>
    </rPh>
    <rPh sb="412" eb="414">
      <t>スイリョウ</t>
    </rPh>
    <rPh sb="415" eb="417">
      <t>ゲンショウ</t>
    </rPh>
    <rPh sb="418" eb="420">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</si>
</sst>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18-42B7-9118-1A9F625CF6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218-42B7-9118-1A9F625CF6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109.23</c:v>
                </c:pt>
                <c:pt idx="1">
                  <c:v>110.87</c:v>
                </c:pt>
                <c:pt idx="2">
                  <c:v>112.75</c:v>
                </c:pt>
                <c:pt idx="3">
                  <c:v>113.43</c:v>
                </c:pt>
                <c:pt idx="4">
                  <c:v>109.18</c:v>
                </c:pt>
              </c:numCache>
            </c:numRef>
          </c:val>
          <c:extLst>
            <c:ext xmlns:c16="http://schemas.microsoft.com/office/drawing/2014/chart" uri="{C3380CC4-5D6E-409C-BE32-E72D297353CC}">
              <c16:uniqueId val="{00000000-66EA-41B2-991E-370E202904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66EA-41B2-991E-370E202904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27.57</c:v>
                </c:pt>
                <c:pt idx="1">
                  <c:v>30.4</c:v>
                </c:pt>
                <c:pt idx="2">
                  <c:v>32.840000000000003</c:v>
                </c:pt>
                <c:pt idx="3">
                  <c:v>35.24</c:v>
                </c:pt>
                <c:pt idx="4">
                  <c:v>37.409999999999997</c:v>
                </c:pt>
              </c:numCache>
            </c:numRef>
          </c:val>
          <c:extLst>
            <c:ext xmlns:c16="http://schemas.microsoft.com/office/drawing/2014/chart" uri="{C3380CC4-5D6E-409C-BE32-E72D297353CC}">
              <c16:uniqueId val="{00000000-DEF2-45E5-980F-14278D2D6A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EF2-45E5-980F-14278D2D6A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6C-45E4-B8E2-D8F63EEE42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B6C-45E4-B8E2-D8F63EEE42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0-425D-8845-AF4DCEF6A4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F620-425D-8845-AF4DCEF6A4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12.33</c:v>
                </c:pt>
                <c:pt idx="1">
                  <c:v>11.89</c:v>
                </c:pt>
                <c:pt idx="2">
                  <c:v>14.22</c:v>
                </c:pt>
                <c:pt idx="3">
                  <c:v>33.270000000000003</c:v>
                </c:pt>
                <c:pt idx="4">
                  <c:v>7.19</c:v>
                </c:pt>
              </c:numCache>
            </c:numRef>
          </c:val>
          <c:extLst>
            <c:ext xmlns:c16="http://schemas.microsoft.com/office/drawing/2014/chart" uri="{C3380CC4-5D6E-409C-BE32-E72D297353CC}">
              <c16:uniqueId val="{00000000-5E39-4A1E-BCD2-37A74D8B66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E39-4A1E-BCD2-37A74D8B66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1770.63</c:v>
                </c:pt>
                <c:pt idx="1">
                  <c:v>1723.31</c:v>
                </c:pt>
                <c:pt idx="2">
                  <c:v>445.29</c:v>
                </c:pt>
                <c:pt idx="3">
                  <c:v>406.56</c:v>
                </c:pt>
                <c:pt idx="4">
                  <c:v>365.42</c:v>
                </c:pt>
              </c:numCache>
            </c:numRef>
          </c:val>
          <c:extLst>
            <c:ext xmlns:c16="http://schemas.microsoft.com/office/drawing/2014/chart" uri="{C3380CC4-5D6E-409C-BE32-E72D297353CC}">
              <c16:uniqueId val="{00000000-88AB-4602-9E42-B5DB6F9525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8AB-4602-9E42-B5DB6F9525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118.03</c:v>
                </c:pt>
                <c:pt idx="1">
                  <c:v>118.85</c:v>
                </c:pt>
                <c:pt idx="2">
                  <c:v>111.7</c:v>
                </c:pt>
                <c:pt idx="3">
                  <c:v>98.3</c:v>
                </c:pt>
                <c:pt idx="4">
                  <c:v>89.79</c:v>
                </c:pt>
              </c:numCache>
            </c:numRef>
          </c:val>
          <c:extLst>
            <c:ext xmlns:c16="http://schemas.microsoft.com/office/drawing/2014/chart" uri="{C3380CC4-5D6E-409C-BE32-E72D297353CC}">
              <c16:uniqueId val="{00000000-7BAC-4001-B739-7C335737AD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BAC-4001-B739-7C335737AD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146.11000000000001</c:v>
                </c:pt>
                <c:pt idx="1">
                  <c:v>142.09</c:v>
                </c:pt>
                <c:pt idx="2">
                  <c:v>150.61000000000001</c:v>
                </c:pt>
                <c:pt idx="3">
                  <c:v>170.67</c:v>
                </c:pt>
                <c:pt idx="4">
                  <c:v>187.16</c:v>
                </c:pt>
              </c:numCache>
            </c:numRef>
          </c:val>
          <c:extLst>
            <c:ext xmlns:c16="http://schemas.microsoft.com/office/drawing/2014/chart" uri="{C3380CC4-5D6E-409C-BE32-E72D297353CC}">
              <c16:uniqueId val="{00000000-139A-486B-937F-ECC593CE3B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39A-486B-937F-ECC593CE3B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36.86</c:v>
                </c:pt>
                <c:pt idx="1">
                  <c:v>36.5</c:v>
                </c:pt>
                <c:pt idx="2">
                  <c:v>37.520000000000003</c:v>
                </c:pt>
                <c:pt idx="3">
                  <c:v>36.72</c:v>
                </c:pt>
                <c:pt idx="4">
                  <c:v>36.72</c:v>
                </c:pt>
              </c:numCache>
            </c:numRef>
          </c:val>
          <c:extLst>
            <c:ext xmlns:c16="http://schemas.microsoft.com/office/drawing/2014/chart" uri="{C3380CC4-5D6E-409C-BE32-E72D297353CC}">
              <c16:uniqueId val="{00000000-2714-4B34-905C-08D07AC2C1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714-4B34-905C-08D07AC2C1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93.96</c:v>
                </c:pt>
                <c:pt idx="1">
                  <c:v>94.69</c:v>
                </c:pt>
                <c:pt idx="2">
                  <c:v>97</c:v>
                </c:pt>
                <c:pt idx="3">
                  <c:v>97.03</c:v>
                </c:pt>
                <c:pt idx="4">
                  <c:v>97.6</c:v>
                </c:pt>
              </c:numCache>
            </c:numRef>
          </c:val>
          <c:extLst>
            <c:ext xmlns:c16="http://schemas.microsoft.com/office/drawing/2014/chart" uri="{C3380CC4-5D6E-409C-BE32-E72D297353CC}">
              <c16:uniqueId val="{00000000-A31A-43D2-BB5B-AC18008BAB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31A-43D2-BB5B-AC18008BAB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鳥取市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181203</v>
      </c>
      <c r="AM8" s="36"/>
      <c r="AN8" s="36"/>
      <c r="AO8" s="36"/>
      <c r="AP8" s="36"/>
      <c r="AQ8" s="36"/>
      <c r="AR8" s="36"/>
      <c r="AS8" s="36"/>
      <c r="AT8" s="37">
        <f>データ!T6</f>
        <v>765.31</v>
      </c>
      <c r="AU8" s="37"/>
      <c r="AV8" s="37"/>
      <c r="AW8" s="37"/>
      <c r="AX8" s="37"/>
      <c r="AY8" s="37"/>
      <c r="AZ8" s="37"/>
      <c r="BA8" s="37"/>
      <c r="BB8" s="37">
        <f>データ!U6</f>
        <v>236.77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64.75</v>
      </c>
      <c r="J10" s="37"/>
      <c r="K10" s="37"/>
      <c r="L10" s="37"/>
      <c r="M10" s="37"/>
      <c r="N10" s="37"/>
      <c r="O10" s="37"/>
      <c r="P10" s="37">
        <f>データ!P6</f>
        <v>6.64</v>
      </c>
      <c r="Q10" s="37"/>
      <c r="R10" s="37"/>
      <c r="S10" s="37"/>
      <c r="T10" s="37"/>
      <c r="U10" s="37"/>
      <c r="V10" s="37"/>
      <c r="W10" s="37">
        <f>データ!Q6</f>
        <v>91.77</v>
      </c>
      <c r="X10" s="37"/>
      <c r="Y10" s="37"/>
      <c r="Z10" s="37"/>
      <c r="AA10" s="37"/>
      <c r="AB10" s="37"/>
      <c r="AC10" s="37"/>
      <c r="AD10" s="36">
        <f>データ!R6</f>
        <v>2767</v>
      </c>
      <c r="AE10" s="36"/>
      <c r="AF10" s="36"/>
      <c r="AG10" s="36"/>
      <c r="AH10" s="36"/>
      <c r="AI10" s="36"/>
      <c r="AJ10" s="36"/>
      <c r="AK10" s="2"/>
      <c r="AL10" s="36">
        <f>データ!V6</f>
        <v>11953</v>
      </c>
      <c r="AM10" s="36"/>
      <c r="AN10" s="36"/>
      <c r="AO10" s="36"/>
      <c r="AP10" s="36"/>
      <c r="AQ10" s="36"/>
      <c r="AR10" s="36"/>
      <c r="AS10" s="36"/>
      <c r="AT10" s="37">
        <f>データ!W6</f>
        <v>4.97</v>
      </c>
      <c r="AU10" s="37"/>
      <c r="AV10" s="37"/>
      <c r="AW10" s="37"/>
      <c r="AX10" s="37"/>
      <c r="AY10" s="37"/>
      <c r="AZ10" s="37"/>
      <c r="BA10" s="37"/>
      <c r="BB10" s="37">
        <f>データ!X6</f>
        <v>2405.0300000000002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113</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vZ9/n3JNeWfbz98y4fvwDBoxkX1N33CzFjuH9W2H1DowSPNgssjreaXRFQFtzG8zZZ6CjX4BMt5JBj2ORL0CA==" saltValue="WTTxMaXG0EwX6YcIA9xI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312011</v>
      </c>
      <c r="D6" s="19">
        <f t="shared" si="3"/>
        <v>46</v>
      </c>
      <c r="E6" s="19">
        <f t="shared" si="3"/>
        <v>17</v>
      </c>
      <c r="F6" s="19">
        <f t="shared" si="3"/>
        <v>4</v>
      </c>
      <c r="G6" s="19">
        <f t="shared" si="3"/>
        <v>0</v>
      </c>
      <c r="H6" s="19" t="str">
        <f t="shared" si="3"/>
        <v>鳥取県　鳥取市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64.75</v>
      </c>
      <c r="P6" s="20">
        <f t="shared" si="3"/>
        <v>6.64</v>
      </c>
      <c r="Q6" s="20">
        <f t="shared" si="3"/>
        <v>91.77</v>
      </c>
      <c r="R6" s="20">
        <f t="shared" si="3"/>
        <v>2767</v>
      </c>
      <c r="S6" s="20">
        <f t="shared" si="3"/>
        <v>181203</v>
      </c>
      <c r="T6" s="20">
        <f t="shared" si="3"/>
        <v>765.31</v>
      </c>
      <c r="U6" s="20">
        <f t="shared" si="3"/>
        <v>236.77</v>
      </c>
      <c r="V6" s="20">
        <f t="shared" si="3"/>
        <v>11953</v>
      </c>
      <c r="W6" s="20">
        <f t="shared" si="3"/>
        <v>4.97</v>
      </c>
      <c r="X6" s="20">
        <f t="shared" si="3"/>
        <v>2405.0300000000002</v>
      </c>
      <c r="Y6" s="21">
        <f>IF(Y7="",NA(),Y7)</f>
        <v>109.23</v>
      </c>
      <c r="Z6" s="21">
        <f t="shared" ref="Z6:AH6" si="4">IF(Z7="",NA(),Z7)</f>
        <v>110.87</v>
      </c>
      <c r="AA6" s="21">
        <f t="shared" si="4"/>
        <v>112.75</v>
      </c>
      <c r="AB6" s="21">
        <f t="shared" si="4"/>
        <v>113.43</v>
      </c>
      <c r="AC6" s="21">
        <f t="shared" si="4"/>
        <v>109.18</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12.33</v>
      </c>
      <c r="AV6" s="21">
        <f t="shared" ref="AV6:BD6" si="6">IF(AV7="",NA(),AV7)</f>
        <v>11.89</v>
      </c>
      <c r="AW6" s="21">
        <f t="shared" si="6"/>
        <v>14.22</v>
      </c>
      <c r="AX6" s="21">
        <f t="shared" si="6"/>
        <v>33.270000000000003</v>
      </c>
      <c r="AY6" s="21">
        <f t="shared" si="6"/>
        <v>7.19</v>
      </c>
      <c r="AZ6" s="21">
        <f t="shared" si="6"/>
        <v>47.72</v>
      </c>
      <c r="BA6" s="21">
        <f t="shared" si="6"/>
        <v>44.24</v>
      </c>
      <c r="BB6" s="21">
        <f t="shared" si="6"/>
        <v>43.07</v>
      </c>
      <c r="BC6" s="21">
        <f t="shared" si="6"/>
        <v>45.42</v>
      </c>
      <c r="BD6" s="21">
        <f t="shared" si="6"/>
        <v>50.63</v>
      </c>
      <c r="BE6" s="20" t="str">
        <f>IF(BE7="","",IF(BE7="-","【-】","【"&amp;SUBSTITUTE(TEXT(BE7,"#,##0.00"),"-","△")&amp;"】"))</f>
        <v>【48.91】</v>
      </c>
      <c r="BF6" s="21">
        <f>IF(BF7="",NA(),BF7)</f>
        <v>1770.63</v>
      </c>
      <c r="BG6" s="21">
        <f t="shared" ref="BG6:BO6" si="7">IF(BG7="",NA(),BG7)</f>
        <v>1723.31</v>
      </c>
      <c r="BH6" s="21">
        <f t="shared" si="7"/>
        <v>445.29</v>
      </c>
      <c r="BI6" s="21">
        <f t="shared" si="7"/>
        <v>406.56</v>
      </c>
      <c r="BJ6" s="21">
        <f t="shared" si="7"/>
        <v>365.42</v>
      </c>
      <c r="BK6" s="21">
        <f t="shared" si="7"/>
        <v>1206.79</v>
      </c>
      <c r="BL6" s="21">
        <f t="shared" si="7"/>
        <v>1258.43</v>
      </c>
      <c r="BM6" s="21">
        <f t="shared" si="7"/>
        <v>1163.75</v>
      </c>
      <c r="BN6" s="21">
        <f t="shared" si="7"/>
        <v>1195.47</v>
      </c>
      <c r="BO6" s="21">
        <f t="shared" si="7"/>
        <v>1168.69</v>
      </c>
      <c r="BP6" s="20" t="str">
        <f>IF(BP7="","",IF(BP7="-","【-】","【"&amp;SUBSTITUTE(TEXT(BP7,"#,##0.00"),"-","△")&amp;"】"))</f>
        <v>【1,156.82】</v>
      </c>
      <c r="BQ6" s="21">
        <f>IF(BQ7="",NA(),BQ7)</f>
        <v>118.03</v>
      </c>
      <c r="BR6" s="21">
        <f t="shared" ref="BR6:BZ6" si="8">IF(BR7="",NA(),BR7)</f>
        <v>118.85</v>
      </c>
      <c r="BS6" s="21">
        <f t="shared" si="8"/>
        <v>111.7</v>
      </c>
      <c r="BT6" s="21">
        <f t="shared" si="8"/>
        <v>98.3</v>
      </c>
      <c r="BU6" s="21">
        <f t="shared" si="8"/>
        <v>89.79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146.11000000000001</v>
      </c>
      <c r="CC6" s="21">
        <f t="shared" ref="CC6:CK6" si="9">IF(CC7="",NA(),CC7)</f>
        <v>142.09</v>
      </c>
      <c r="CD6" s="21">
        <f t="shared" si="9"/>
        <v>150.61000000000001</v>
      </c>
      <c r="CE6" s="21">
        <f t="shared" si="9"/>
        <v>170.67</v>
      </c>
      <c r="CF6" s="21">
        <f t="shared" si="9"/>
        <v>187.16</v>
      </c>
      <c r="CG6" s="21">
        <f t="shared" si="9"/>
        <v>228.47</v>
      </c>
      <c r="CH6" s="21">
        <f t="shared" si="9"/>
        <v>224.88</v>
      </c>
      <c r="CI6" s="21">
        <f t="shared" si="9"/>
        <v>228.64</v>
      </c>
      <c r="CJ6" s="21">
        <f t="shared" si="9"/>
        <v>239.46</v>
      </c>
      <c r="CK6" s="21">
        <f t="shared" si="9"/>
        <v>233.15</v>
      </c>
      <c r="CL6" s="20" t="str">
        <f>IF(CL7="","",IF(CL7="-","【-】","【"&amp;SUBSTITUTE(TEXT(CL7,"#,##0.00"),"-","△")&amp;"】"))</f>
        <v>【215.73】</v>
      </c>
      <c r="CM6" s="21">
        <f>IF(CM7="",NA(),CM7)</f>
        <v>36.86</v>
      </c>
      <c r="CN6" s="21">
        <f t="shared" ref="CN6:CV6" si="10">IF(CN7="",NA(),CN7)</f>
        <v>36.5</v>
      </c>
      <c r="CO6" s="21">
        <f t="shared" si="10"/>
        <v>37.520000000000003</v>
      </c>
      <c r="CP6" s="21">
        <f t="shared" si="10"/>
        <v>36.72</v>
      </c>
      <c r="CQ6" s="21">
        <f t="shared" si="10"/>
        <v>36.72</v>
      </c>
      <c r="CR6" s="21">
        <f t="shared" si="10"/>
        <v>42.47</v>
      </c>
      <c r="CS6" s="21">
        <f t="shared" si="10"/>
        <v>42.4</v>
      </c>
      <c r="CT6" s="21">
        <f t="shared" si="10"/>
        <v>42.28</v>
      </c>
      <c r="CU6" s="21">
        <f t="shared" si="10"/>
        <v>41.06</v>
      </c>
      <c r="CV6" s="21">
        <f t="shared" si="10"/>
        <v>42.09</v>
      </c>
      <c r="CW6" s="20" t="str">
        <f>IF(CW7="","",IF(CW7="-","【-】","【"&amp;SUBSTITUTE(TEXT(CW7,"#,##0.00"),"-","△")&amp;"】"))</f>
        <v>【43.28】</v>
      </c>
      <c r="CX6" s="21">
        <f>IF(CX7="",NA(),CX7)</f>
        <v>93.96</v>
      </c>
      <c r="CY6" s="21">
        <f t="shared" ref="CY6:DG6" si="11">IF(CY7="",NA(),CY7)</f>
        <v>94.69</v>
      </c>
      <c r="CZ6" s="21">
        <f t="shared" si="11"/>
        <v>97</v>
      </c>
      <c r="DA6" s="21">
        <f t="shared" si="11"/>
        <v>97.03</v>
      </c>
      <c r="DB6" s="21">
        <f t="shared" si="11"/>
        <v>97.6</v>
      </c>
      <c r="DC6" s="21">
        <f t="shared" si="11"/>
        <v>83.75</v>
      </c>
      <c r="DD6" s="21">
        <f t="shared" si="11"/>
        <v>84.19</v>
      </c>
      <c r="DE6" s="21">
        <f t="shared" si="11"/>
        <v>84.34</v>
      </c>
      <c r="DF6" s="21">
        <f t="shared" si="11"/>
        <v>84.34</v>
      </c>
      <c r="DG6" s="21">
        <f t="shared" si="11"/>
        <v>84.73</v>
      </c>
      <c r="DH6" s="20" t="str">
        <f>IF(DH7="","",IF(DH7="-","【-】","【"&amp;SUBSTITUTE(TEXT(DH7,"#,##0.00"),"-","△")&amp;"】"))</f>
        <v>【86.21】</v>
      </c>
      <c r="DI6" s="21">
        <f>IF(DI7="",NA(),DI7)</f>
        <v>27.57</v>
      </c>
      <c r="DJ6" s="21">
        <f t="shared" ref="DJ6:DR6" si="12">IF(DJ7="",NA(),DJ7)</f>
        <v>30.4</v>
      </c>
      <c r="DK6" s="21">
        <f t="shared" si="12"/>
        <v>32.840000000000003</v>
      </c>
      <c r="DL6" s="21">
        <f t="shared" si="12"/>
        <v>35.24</v>
      </c>
      <c r="DM6" s="21">
        <f t="shared" si="12"/>
        <v>37.409999999999997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312011</v>
      </c>
      <c r="D7" s="23">
        <v>46</v>
      </c>
      <c r="E7" s="23">
        <v>17</v>
      </c>
      <c r="F7" s="23">
        <v>4</v>
      </c>
      <c r="G7" s="23">
        <v>0</v>
      </c>
      <c r="H7" s="23" t="s">
        <v>96</v>
      </c>
      <c r="I7" s="23" t="s">
        <v>97</v>
      </c>
      <c r="J7" s="23" t="s">
        <v>98</v>
      </c>
      <c r="K7" s="23" t="s">
        <v>99</v>
      </c>
      <c r="L7" s="23" t="s">
        <v>100</v>
      </c>
      <c r="M7" s="23" t="s">
        <v>101</v>
      </c>
      <c r="N7" s="24" t="s">
        <v>102</v>
      </c>
      <c r="O7" s="24">
        <v>64.75</v>
      </c>
      <c r="P7" s="24">
        <v>6.64</v>
      </c>
      <c r="Q7" s="24">
        <v>91.77</v>
      </c>
      <c r="R7" s="24">
        <v>2767</v>
      </c>
      <c r="S7" s="24">
        <v>181203</v>
      </c>
      <c r="T7" s="24">
        <v>765.31</v>
      </c>
      <c r="U7" s="24">
        <v>236.77</v>
      </c>
      <c r="V7" s="24">
        <v>11953</v>
      </c>
      <c r="W7" s="24">
        <v>4.97</v>
      </c>
      <c r="X7" s="24">
        <v>2405.0300000000002</v>
      </c>
      <c r="Y7" s="24">
        <v>109.23</v>
      </c>
      <c r="Z7" s="24">
        <v>110.87</v>
      </c>
      <c r="AA7" s="24">
        <v>112.75</v>
      </c>
      <c r="AB7" s="24">
        <v>113.43</v>
      </c>
      <c r="AC7" s="24">
        <v>109.18</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12.33</v>
      </c>
      <c r="AV7" s="24">
        <v>11.89</v>
      </c>
      <c r="AW7" s="24">
        <v>14.22</v>
      </c>
      <c r="AX7" s="24">
        <v>33.270000000000003</v>
      </c>
      <c r="AY7" s="24">
        <v>7.19</v>
      </c>
      <c r="AZ7" s="24">
        <v>47.72</v>
      </c>
      <c r="BA7" s="24">
        <v>44.24</v>
      </c>
      <c r="BB7" s="24">
        <v>43.07</v>
      </c>
      <c r="BC7" s="24">
        <v>45.42</v>
      </c>
      <c r="BD7" s="24">
        <v>50.63</v>
      </c>
      <c r="BE7" s="24">
        <v>48.91</v>
      </c>
      <c r="BF7" s="24">
        <v>1770.63</v>
      </c>
      <c r="BG7" s="24">
        <v>1723.31</v>
      </c>
      <c r="BH7" s="24">
        <v>445.29</v>
      </c>
      <c r="BI7" s="24">
        <v>406.56</v>
      </c>
      <c r="BJ7" s="24">
        <v>365.42</v>
      </c>
      <c r="BK7" s="24">
        <v>1206.79</v>
      </c>
      <c r="BL7" s="24">
        <v>1258.43</v>
      </c>
      <c r="BM7" s="24">
        <v>1163.75</v>
      </c>
      <c r="BN7" s="24">
        <v>1195.47</v>
      </c>
      <c r="BO7" s="24">
        <v>1168.69</v>
      </c>
      <c r="BP7" s="24">
        <v>1156.82</v>
      </c>
      <c r="BQ7" s="24">
        <v>118.03</v>
      </c>
      <c r="BR7" s="24">
        <v>118.85</v>
      </c>
      <c r="BS7" s="24">
        <v>111.7</v>
      </c>
      <c r="BT7" s="24">
        <v>98.3</v>
      </c>
      <c r="BU7" s="24">
        <v>89.79</v>
      </c>
      <c r="BV7" s="24">
        <v>71.84</v>
      </c>
      <c r="BW7" s="24">
        <v>73.36</v>
      </c>
      <c r="BX7" s="24">
        <v>72.599999999999994</v>
      </c>
      <c r="BY7" s="24">
        <v>69.430000000000007</v>
      </c>
      <c r="BZ7" s="24">
        <v>70.709999999999994</v>
      </c>
      <c r="CA7" s="24">
        <v>75.33</v>
      </c>
      <c r="CB7" s="24">
        <v>146.11000000000001</v>
      </c>
      <c r="CC7" s="24">
        <v>142.09</v>
      </c>
      <c r="CD7" s="24">
        <v>150.61000000000001</v>
      </c>
      <c r="CE7" s="24">
        <v>170.67</v>
      </c>
      <c r="CF7" s="24">
        <v>187.16</v>
      </c>
      <c r="CG7" s="24">
        <v>228.47</v>
      </c>
      <c r="CH7" s="24">
        <v>224.88</v>
      </c>
      <c r="CI7" s="24">
        <v>228.64</v>
      </c>
      <c r="CJ7" s="24">
        <v>239.46</v>
      </c>
      <c r="CK7" s="24">
        <v>233.15</v>
      </c>
      <c r="CL7" s="24">
        <v>215.73</v>
      </c>
      <c r="CM7" s="24">
        <v>36.86</v>
      </c>
      <c r="CN7" s="24">
        <v>36.5</v>
      </c>
      <c r="CO7" s="24">
        <v>37.520000000000003</v>
      </c>
      <c r="CP7" s="24">
        <v>36.72</v>
      </c>
      <c r="CQ7" s="24">
        <v>36.72</v>
      </c>
      <c r="CR7" s="24">
        <v>42.47</v>
      </c>
      <c r="CS7" s="24">
        <v>42.4</v>
      </c>
      <c r="CT7" s="24">
        <v>42.28</v>
      </c>
      <c r="CU7" s="24">
        <v>41.06</v>
      </c>
      <c r="CV7" s="24">
        <v>42.09</v>
      </c>
      <c r="CW7" s="24">
        <v>43.28</v>
      </c>
      <c r="CX7" s="24">
        <v>93.96</v>
      </c>
      <c r="CY7" s="24">
        <v>94.69</v>
      </c>
      <c r="CZ7" s="24">
        <v>97</v>
      </c>
      <c r="DA7" s="24">
        <v>97.03</v>
      </c>
      <c r="DB7" s="24">
        <v>97.6</v>
      </c>
      <c r="DC7" s="24">
        <v>83.75</v>
      </c>
      <c r="DD7" s="24">
        <v>84.19</v>
      </c>
      <c r="DE7" s="24">
        <v>84.34</v>
      </c>
      <c r="DF7" s="24">
        <v>84.34</v>
      </c>
      <c r="DG7" s="24">
        <v>84.73</v>
      </c>
      <c r="DH7" s="24">
        <v>86.21</v>
      </c>
      <c r="DI7" s="24">
        <v>27.57</v>
      </c>
      <c r="DJ7" s="24">
        <v>30.4</v>
      </c>
      <c r="DK7" s="24">
        <v>32.840000000000003</v>
      </c>
      <c r="DL7" s="24">
        <v>35.24</v>
      </c>
      <c r="DM7" s="24">
        <v>37.409999999999997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尾崎　仁恵</cp:lastModifiedBy>
  <dcterms:created xsi:type="dcterms:W3CDTF">2025-01-24T07:13:15Z</dcterms:created>
  <dcterms:modified xsi:type="dcterms:W3CDTF">2025-01-28T06:54:50Z</dcterms:modified>
  <cp:category/>
</cp:coreProperties>
</file>