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00通常調査\Ｒ４\R4行財政改革課照会\230112 R3決算　下水道経営比較分析表\"/>
    </mc:Choice>
  </mc:AlternateContent>
  <workbookProtection workbookAlgorithmName="SHA-512" workbookHashValue="oOO5iBYrnXAuFbCP/B3jKYmdDvqm2tljUeDJvU7nM7XQw2xZWAdJxEyaQOLO8sGviBk9/PjhQYZR2EgscV0vzw==" workbookSaltValue="FPJunZq73S2fOLNrLuC9X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<sst xmlns="http://schemas.openxmlformats.org/spreadsheetml/2006/main" count="231" uniqueCount="117">
  <si>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</si>
  <si>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</si>
  <si>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</si>
  <si>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</si>
  <si>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</si>
  <si>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</si>
  <si>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</si>
  <si>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</si>
  <si>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</si>
  <si>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</si>
  <si>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</si>
  <si>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</si>
  <si>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</si>
  <si>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</si>
  <si>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</si>
  <si>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</si>
  <si>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</si>
  <si>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</si>
  <si>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</si>
  <si>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</si>
  <si>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</si>
  <si>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</si>
  <si>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</si>
  <si>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</si>
  <si>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</si>
  <si>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</si>
  <si>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</si>
  <si>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</si>
  <si>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</si>
  <si>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</si>
  <si>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</si>
  <si>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</si>
  <si>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</si>
  <si>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</si>
  <si>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</si>
  <si>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</si>
  <si>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</si>
  <si>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</si>
  <si>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</si>
  <si>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</si>
  <si>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</si>
  <si>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</si>
  <si>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</si>
  <si>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</si>
  <si>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</si>
  <si>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</si>
  <si>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</si>
  <si>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</si>
  <si>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</si>
  <si>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</si>
  <si>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</si>
  <si>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</si>
  <si>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</si>
  <si>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</si>
  <si>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</si>
  <si>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</si>
  <si>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</si>
  <si>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</si>
  <si>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</si>
  <si>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</si>
  <si>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</si>
  <si>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</si>
  <si>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</si>
  <si>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</si>
  <si>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</si>
  <si>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</si>
  <si>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</si>
  <si>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</si>
  <si>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</si>
  <si>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</si>
  <si>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</si>
  <si>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</si>
  <si>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</si>
  <si>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</si>
  <si>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</si>
  <si>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</si>
  <si>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</si>
  <si>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</si>
  <si>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</si>
  <si>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</si>
  <si>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</si>
  <si>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</si>
  <si>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</si>
  <si>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</si>
  <si>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</si>
  <si>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</si>
  <si>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</si>
  <si>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</si>
  <si>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</si>
  <si>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</si>
  <si>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</si>
  <si>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</si>
  <si>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</si>
  <si>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</si>
  <si>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</si>
  <si>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</si>
  <si>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</si>
  <si>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</si>
  <si>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</si>
  <si>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</si>
  <si>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</si>
  <si>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</si>
  <si>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</si>
  <si>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</si>
  <si>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</si>
  <si>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</si>
  <si>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</si>
  <si>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</si>
  <si>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</si>
  <si>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</si>
  <si>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</si>
  <si>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</si>
  <si>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</si>
  <si>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</si>
  <si>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①減価償却累計率は上昇傾向にあるため、引き続き計画的に長寿命化対策を実施していく。
②供用開始が平成8年度であり、法定耐用年数を超える管渠はない。</t>
    <rPh sb="19" eb="20">
      <t>ヒ</t>
    </rPh>
    <rPh sb="21" eb="22">
      <t>ツヅ</t>
    </rPh>
    <rPh sb="23" eb="25">
      <t>ケイカク</t>
    </rPh>
    <rPh sb="25" eb="26">
      <t>テキ</t>
    </rPh>
    <rPh sb="27" eb="31">
      <t>チョウジュミョウカ</t>
    </rPh>
    <rPh sb="31" eb="33">
      <t>タイサク</t>
    </rPh>
    <rPh sb="34" eb="36">
      <t>ジッシ</t>
    </rPh>
    <rPh sb="44" eb="46">
      <t>キョウヨウ</t>
    </rPh>
    <rPh sb="46" eb="48">
      <t>カイシ</t>
    </rPh>
    <rPh sb="49" eb="51">
      <t>ヘイセイ</t>
    </rPh>
    <rPh sb="52" eb="54">
      <t>ネンド</t>
    </rPh>
    <rPh sb="58" eb="60">
      <t>ホウテイ</t>
    </rPh>
    <rPh sb="60" eb="62">
      <t>タイヨウ</t>
    </rPh>
    <rPh sb="62" eb="64">
      <t>ネンスウ</t>
    </rPh>
    <rPh sb="65" eb="66">
      <t>コ</t>
    </rPh>
    <rPh sb="68" eb="70">
      <t>カンキョ</t>
    </rPh>
    <phoneticPr fontId="4"/>
  </si>
  <si>
    <t>経常収支比率や経費回収率が100％を超える水準で推移しており、類似団体等の平均値と比較しても良好な値となっておりことから、本事業における経営の健全性は概ね確保されていると判断できる。
施設の状況については、現在のところ法定耐用年数を超える管渠はないものの、地域の将来像を踏まえながら、ストックマネジメントの知見を活用した施設の統廃合やダウンサイジングによる効率的な管理が必要である。
こうした課題に対し、本市では「鳥取市下水道等事業経営戦略」を策定しており、この中に定めた各種目標の達成を通じて、経営の健全化や施設の効率的な管理や機能の維持に取組んでいる。なお、令和３年度は、PDCAサイクルに基づき同経営戦略の中間見直しを行った。</t>
    <phoneticPr fontId="4"/>
  </si>
  <si>
    <t>①経常収支比率は、使用料収入を含む経常収益は減少したが、支払い利息等を含む経常費用の減少額が上回ったことから増加した。また、②累積欠損金も発生していないことから、両比率とも良好な値を示している。
③目安となる100％の水準を大きく下回っているものの、使用料収入や一般会計からの繰入等により支払い能力は確保されている。
④既存の企業債の償還に伴い、企業債残高対事業費規模比率は低下傾向にある。なお、「企業債の償還に要する資金の全部又は一部を一般会計において負担する額」について減価償却費相当額の負担区分を整理した。
⑤経費回収率は、悪化しているものの前年同様良好な水準であった。100%の水準を維持していることから、本事業における使用料は適正な水準と言える。
⑥汚水処理原価は、類似団体の平均値よりも安価であるが、更なる経営健全化のためにもコスト縮減の取組みが必要である。
⑦類似団体や全国の平均値と比較しても低い状況にある。これは、人口減少等の要因による有収水量の減少が要因と考えられる。ストックマネジメントの活用等による適切な施設管理に努める必要がある。
⑧水洗化率は、類似団体や全国の平均値より高い水準で推移しており、良好な値と言える。</t>
    <rPh sb="1" eb="3">
      <t>ケイジョウ</t>
    </rPh>
    <rPh sb="3" eb="5">
      <t>シュウシ</t>
    </rPh>
    <rPh sb="5" eb="7">
      <t>ヒリツ</t>
    </rPh>
    <rPh sb="15" eb="16">
      <t>フク</t>
    </rPh>
    <rPh sb="17" eb="21">
      <t>ケイジョウシュウエキ</t>
    </rPh>
    <rPh sb="28" eb="30">
      <t>シハラ</t>
    </rPh>
    <rPh sb="31" eb="33">
      <t>リソク</t>
    </rPh>
    <rPh sb="33" eb="34">
      <t>トウ</t>
    </rPh>
    <rPh sb="35" eb="36">
      <t>フク</t>
    </rPh>
    <rPh sb="37" eb="41">
      <t>ケイジョウヒヨウ</t>
    </rPh>
    <rPh sb="42" eb="45">
      <t>ゲンショウガク</t>
    </rPh>
    <rPh sb="54" eb="56">
      <t>ゾウカ</t>
    </rPh>
    <rPh sb="268" eb="270">
      <t>アッカ</t>
    </rPh>
    <rPh sb="278" eb="279">
      <t>ネン</t>
    </rPh>
    <rPh sb="279" eb="281">
      <t>ドウヨウ</t>
    </rPh>
    <rPh sb="281" eb="283">
      <t>リョウコウ</t>
    </rPh>
    <rPh sb="296" eb="298">
      <t>スイジュン</t>
    </rPh>
    <rPh sb="353" eb="355">
      <t>アンカ</t>
    </rPh>
    <rPh sb="421" eb="423">
      <t>ジンコウ</t>
    </rPh>
    <rPh sb="423" eb="425">
      <t>ゲンショウ</t>
    </rPh>
    <rPh sb="425" eb="426">
      <t>トウ</t>
    </rPh>
    <rPh sb="427" eb="429">
      <t>ヨウイン</t>
    </rPh>
    <rPh sb="432" eb="434">
      <t>ユウシュウ</t>
    </rPh>
    <rPh sb="434" eb="436">
      <t>スイリョウ</t>
    </rPh>
    <rPh sb="437" eb="439">
      <t>ゲンショウ</t>
    </rPh>
    <rPh sb="440" eb="442">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</si>
</sst>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0" xfId="0" applyFont="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A5-48FE-A669-90DAA800AC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D8A5-48FE-A669-90DAA800AC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41.27</c:v>
                </c:pt>
                <c:pt idx="1">
                  <c:v>38.44</c:v>
                </c:pt>
                <c:pt idx="2">
                  <c:v>36.86</c:v>
                </c:pt>
                <c:pt idx="3">
                  <c:v>36.5</c:v>
                </c:pt>
                <c:pt idx="4">
                  <c:v>37.520000000000003</c:v>
                </c:pt>
              </c:numCache>
            </c:numRef>
          </c:val>
          <c:extLst>
            <c:ext xmlns:c16="http://schemas.microsoft.com/office/drawing/2014/chart" uri="{C3380CC4-5D6E-409C-BE32-E72D297353CC}">
              <c16:uniqueId val="{00000000-3D21-42F4-B7C2-DB4B371E1E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3D21-42F4-B7C2-DB4B371E1E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89.28</c:v>
                </c:pt>
                <c:pt idx="1">
                  <c:v>89.4</c:v>
                </c:pt>
                <c:pt idx="2">
                  <c:v>93.96</c:v>
                </c:pt>
                <c:pt idx="3">
                  <c:v>94.69</c:v>
                </c:pt>
                <c:pt idx="4">
                  <c:v>97</c:v>
                </c:pt>
              </c:numCache>
            </c:numRef>
          </c:val>
          <c:extLst>
            <c:ext xmlns:c16="http://schemas.microsoft.com/office/drawing/2014/chart" uri="{C3380CC4-5D6E-409C-BE32-E72D297353CC}">
              <c16:uniqueId val="{00000000-0351-43D7-AF93-A0B223F9AE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0351-43D7-AF93-A0B223F9AE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117.59</c:v>
                </c:pt>
                <c:pt idx="1">
                  <c:v>104.12</c:v>
                </c:pt>
                <c:pt idx="2">
                  <c:v>109.23</c:v>
                </c:pt>
                <c:pt idx="3">
                  <c:v>110.87</c:v>
                </c:pt>
                <c:pt idx="4">
                  <c:v>112.75</c:v>
                </c:pt>
              </c:numCache>
            </c:numRef>
          </c:val>
          <c:extLst>
            <c:ext xmlns:c16="http://schemas.microsoft.com/office/drawing/2014/chart" uri="{C3380CC4-5D6E-409C-BE32-E72D297353CC}">
              <c16:uniqueId val="{00000000-0D69-40D8-A2D8-5F0EA34F45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0D69-40D8-A2D8-5F0EA34F45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21.36</c:v>
                </c:pt>
                <c:pt idx="1">
                  <c:v>24.56</c:v>
                </c:pt>
                <c:pt idx="2">
                  <c:v>27.57</c:v>
                </c:pt>
                <c:pt idx="3">
                  <c:v>30.4</c:v>
                </c:pt>
                <c:pt idx="4">
                  <c:v>32.840000000000003</c:v>
                </c:pt>
              </c:numCache>
            </c:numRef>
          </c:val>
          <c:extLst>
            <c:ext xmlns:c16="http://schemas.microsoft.com/office/drawing/2014/chart" uri="{C3380CC4-5D6E-409C-BE32-E72D297353CC}">
              <c16:uniqueId val="{00000000-B630-4A41-81D5-314BC01B32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B630-4A41-81D5-314BC01B32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E2-4EEA-BB18-DD58B4E43D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ABE2-4EEA-BB18-DD58B4E43D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99-4D4F-8F84-62ABF5DD32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9299-4D4F-8F84-62ABF5DD32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11.89</c:v>
                </c:pt>
                <c:pt idx="1">
                  <c:v>9.68</c:v>
                </c:pt>
                <c:pt idx="2">
                  <c:v>12.33</c:v>
                </c:pt>
                <c:pt idx="3">
                  <c:v>11.89</c:v>
                </c:pt>
                <c:pt idx="4">
                  <c:v>14.22</c:v>
                </c:pt>
              </c:numCache>
            </c:numRef>
          </c:val>
          <c:extLst>
            <c:ext xmlns:c16="http://schemas.microsoft.com/office/drawing/2014/chart" uri="{C3380CC4-5D6E-409C-BE32-E72D297353CC}">
              <c16:uniqueId val="{00000000-6338-4EF4-B537-EB5DEB3B2C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6338-4EF4-B537-EB5DEB3B2C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1953.32</c:v>
                </c:pt>
                <c:pt idx="1">
                  <c:v>1870.44</c:v>
                </c:pt>
                <c:pt idx="2">
                  <c:v>1770.63</c:v>
                </c:pt>
                <c:pt idx="3">
                  <c:v>1723.31</c:v>
                </c:pt>
                <c:pt idx="4">
                  <c:v>445.29</c:v>
                </c:pt>
              </c:numCache>
            </c:numRef>
          </c:val>
          <c:extLst>
            <c:ext xmlns:c16="http://schemas.microsoft.com/office/drawing/2014/chart" uri="{C3380CC4-5D6E-409C-BE32-E72D297353CC}">
              <c16:uniqueId val="{00000000-FA6C-42BA-A623-309A85A55F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FA6C-42BA-A623-309A85A55F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125.5</c:v>
                </c:pt>
                <c:pt idx="1">
                  <c:v>115.39</c:v>
                </c:pt>
                <c:pt idx="2">
                  <c:v>118.03</c:v>
                </c:pt>
                <c:pt idx="3">
                  <c:v>118.85</c:v>
                </c:pt>
                <c:pt idx="4">
                  <c:v>111.7</c:v>
                </c:pt>
              </c:numCache>
            </c:numRef>
          </c:val>
          <c:extLst>
            <c:ext xmlns:c16="http://schemas.microsoft.com/office/drawing/2014/chart" uri="{C3380CC4-5D6E-409C-BE32-E72D297353CC}">
              <c16:uniqueId val="{00000000-FCF1-4F19-B614-3B8A9D68B6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FCF1-4F19-B614-3B8A9D68B6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137.97</c:v>
                </c:pt>
                <c:pt idx="1">
                  <c:v>148.99</c:v>
                </c:pt>
                <c:pt idx="2">
                  <c:v>146.11000000000001</c:v>
                </c:pt>
                <c:pt idx="3">
                  <c:v>142.09</c:v>
                </c:pt>
                <c:pt idx="4">
                  <c:v>150.61000000000001</c:v>
                </c:pt>
              </c:numCache>
            </c:numRef>
          </c:val>
          <c:extLst>
            <c:ext xmlns:c16="http://schemas.microsoft.com/office/drawing/2014/chart" uri="{C3380CC4-5D6E-409C-BE32-E72D297353CC}">
              <c16:uniqueId val="{00000000-8C0C-4BD6-9436-A28FFF67E4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C0C-4BD6-9436-A28FFF67E4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9"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鳥取県　鳥取市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6" t="s">
        <v>9</v>
      </c>
      <c r="BM7" s="77"/>
      <c r="BN7" s="77"/>
      <c r="BO7" s="77"/>
      <c r="BP7" s="77"/>
      <c r="BQ7" s="77"/>
      <c r="BR7" s="77"/>
      <c r="BS7" s="77"/>
      <c r="BT7" s="77"/>
      <c r="BU7" s="77"/>
      <c r="BV7" s="77"/>
      <c r="BW7" s="77"/>
      <c r="BX7" s="77"/>
      <c r="BY7" s="78"/>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46">
        <f>データ!S6</f>
        <v>184557</v>
      </c>
      <c r="AM8" s="46"/>
      <c r="AN8" s="46"/>
      <c r="AO8" s="46"/>
      <c r="AP8" s="46"/>
      <c r="AQ8" s="46"/>
      <c r="AR8" s="46"/>
      <c r="AS8" s="46"/>
      <c r="AT8" s="47">
        <f>データ!T6</f>
        <v>765.31</v>
      </c>
      <c r="AU8" s="47"/>
      <c r="AV8" s="47"/>
      <c r="AW8" s="47"/>
      <c r="AX8" s="47"/>
      <c r="AY8" s="47"/>
      <c r="AZ8" s="47"/>
      <c r="BA8" s="47"/>
      <c r="BB8" s="47">
        <f>データ!U6</f>
        <v>241.15</v>
      </c>
      <c r="BC8" s="47"/>
      <c r="BD8" s="47"/>
      <c r="BE8" s="47"/>
      <c r="BF8" s="47"/>
      <c r="BG8" s="47"/>
      <c r="BH8" s="47"/>
      <c r="BI8" s="47"/>
      <c r="BJ8" s="3"/>
      <c r="BK8" s="3"/>
      <c r="BL8" s="68" t="s">
        <v>10</v>
      </c>
      <c r="BM8" s="69"/>
      <c r="BN8" s="70" t="s">
        <v>11</v>
      </c>
      <c r="BO8" s="70"/>
      <c r="BP8" s="70"/>
      <c r="BQ8" s="70"/>
      <c r="BR8" s="70"/>
      <c r="BS8" s="70"/>
      <c r="BT8" s="70"/>
      <c r="BU8" s="70"/>
      <c r="BV8" s="70"/>
      <c r="BW8" s="70"/>
      <c r="BX8" s="70"/>
      <c r="BY8" s="71"/>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47" t="str">
        <f>データ!N6</f>
        <v>-</v>
      </c>
      <c r="C10" s="47"/>
      <c r="D10" s="47"/>
      <c r="E10" s="47"/>
      <c r="F10" s="47"/>
      <c r="G10" s="47"/>
      <c r="H10" s="47"/>
      <c r="I10" s="47">
        <f>データ!O6</f>
        <v>60.82</v>
      </c>
      <c r="J10" s="47"/>
      <c r="K10" s="47"/>
      <c r="L10" s="47"/>
      <c r="M10" s="47"/>
      <c r="N10" s="47"/>
      <c r="O10" s="47"/>
      <c r="P10" s="47">
        <f>データ!P6</f>
        <v>6.65</v>
      </c>
      <c r="Q10" s="47"/>
      <c r="R10" s="47"/>
      <c r="S10" s="47"/>
      <c r="T10" s="47"/>
      <c r="U10" s="47"/>
      <c r="V10" s="47"/>
      <c r="W10" s="47">
        <f>データ!Q6</f>
        <v>93.85</v>
      </c>
      <c r="X10" s="47"/>
      <c r="Y10" s="47"/>
      <c r="Z10" s="47"/>
      <c r="AA10" s="47"/>
      <c r="AB10" s="47"/>
      <c r="AC10" s="47"/>
      <c r="AD10" s="46">
        <f>データ!R6</f>
        <v>2767</v>
      </c>
      <c r="AE10" s="46"/>
      <c r="AF10" s="46"/>
      <c r="AG10" s="46"/>
      <c r="AH10" s="46"/>
      <c r="AI10" s="46"/>
      <c r="AJ10" s="46"/>
      <c r="AK10" s="2"/>
      <c r="AL10" s="46">
        <f>データ!V6</f>
        <v>12214</v>
      </c>
      <c r="AM10" s="46"/>
      <c r="AN10" s="46"/>
      <c r="AO10" s="46"/>
      <c r="AP10" s="46"/>
      <c r="AQ10" s="46"/>
      <c r="AR10" s="46"/>
      <c r="AS10" s="46"/>
      <c r="AT10" s="47">
        <f>データ!W6</f>
        <v>4.97</v>
      </c>
      <c r="AU10" s="47"/>
      <c r="AV10" s="47"/>
      <c r="AW10" s="47"/>
      <c r="AX10" s="47"/>
      <c r="AY10" s="47"/>
      <c r="AZ10" s="47"/>
      <c r="BA10" s="47"/>
      <c r="BB10" s="47">
        <f>データ!X6</f>
        <v>2457.5500000000002</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116</v>
      </c>
      <c r="BM16" s="63"/>
      <c r="BN16" s="63"/>
      <c r="BO16" s="63"/>
      <c r="BP16" s="63"/>
      <c r="BQ16" s="63"/>
      <c r="BR16" s="63"/>
      <c r="BS16" s="63"/>
      <c r="BT16" s="63"/>
      <c r="BU16" s="63"/>
      <c r="BV16" s="63"/>
      <c r="BW16" s="63"/>
      <c r="BX16" s="63"/>
      <c r="BY16" s="63"/>
      <c r="BZ16" s="6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44"/>
      <c r="BN66" s="44"/>
      <c r="BO66" s="44"/>
      <c r="BP66" s="44"/>
      <c r="BQ66" s="44"/>
      <c r="BR66" s="44"/>
      <c r="BS66" s="44"/>
      <c r="BT66" s="44"/>
      <c r="BU66" s="44"/>
      <c r="BV66" s="44"/>
      <c r="BW66" s="44"/>
      <c r="BX66" s="44"/>
      <c r="BY66" s="44"/>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io6lUpWRRWbvln8b2WE3ZgUqR6aSz4y8TX+EeOjl10kaSz/mXMLYFvxCjnJNFrwlwEHym3CjiLp5PAHnk6gz3Q==" saltValue="srifs6Nq+wKL3c0u7cVG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312011</v>
      </c>
      <c r="D6" s="19">
        <f t="shared" si="3"/>
        <v>46</v>
      </c>
      <c r="E6" s="19">
        <f t="shared" si="3"/>
        <v>17</v>
      </c>
      <c r="F6" s="19">
        <f t="shared" si="3"/>
        <v>4</v>
      </c>
      <c r="G6" s="19">
        <f t="shared" si="3"/>
        <v>0</v>
      </c>
      <c r="H6" s="19" t="str">
        <f t="shared" si="3"/>
        <v>鳥取県　鳥取市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60.82</v>
      </c>
      <c r="P6" s="20">
        <f t="shared" si="3"/>
        <v>6.65</v>
      </c>
      <c r="Q6" s="20">
        <f t="shared" si="3"/>
        <v>93.85</v>
      </c>
      <c r="R6" s="20">
        <f t="shared" si="3"/>
        <v>2767</v>
      </c>
      <c r="S6" s="20">
        <f t="shared" si="3"/>
        <v>184557</v>
      </c>
      <c r="T6" s="20">
        <f t="shared" si="3"/>
        <v>765.31</v>
      </c>
      <c r="U6" s="20">
        <f t="shared" si="3"/>
        <v>241.15</v>
      </c>
      <c r="V6" s="20">
        <f t="shared" si="3"/>
        <v>12214</v>
      </c>
      <c r="W6" s="20">
        <f t="shared" si="3"/>
        <v>4.97</v>
      </c>
      <c r="X6" s="20">
        <f t="shared" si="3"/>
        <v>2457.5500000000002</v>
      </c>
      <c r="Y6" s="21">
        <f>IF(Y7="",NA(),Y7)</f>
        <v>117.59</v>
      </c>
      <c r="Z6" s="21">
        <f t="shared" ref="Z6:AH6" si="4">IF(Z7="",NA(),Z7)</f>
        <v>104.12</v>
      </c>
      <c r="AA6" s="21">
        <f t="shared" si="4"/>
        <v>109.23</v>
      </c>
      <c r="AB6" s="21">
        <f t="shared" si="4"/>
        <v>110.87</v>
      </c>
      <c r="AC6" s="21">
        <f t="shared" si="4"/>
        <v>112.75</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11.89</v>
      </c>
      <c r="AV6" s="21">
        <f t="shared" ref="AV6:BD6" si="6">IF(AV7="",NA(),AV7)</f>
        <v>9.68</v>
      </c>
      <c r="AW6" s="21">
        <f t="shared" si="6"/>
        <v>12.33</v>
      </c>
      <c r="AX6" s="21">
        <f t="shared" si="6"/>
        <v>11.89</v>
      </c>
      <c r="AY6" s="21">
        <f t="shared" si="6"/>
        <v>14.22</v>
      </c>
      <c r="AZ6" s="21">
        <f t="shared" si="6"/>
        <v>47.44</v>
      </c>
      <c r="BA6" s="21">
        <f t="shared" si="6"/>
        <v>49.18</v>
      </c>
      <c r="BB6" s="21">
        <f t="shared" si="6"/>
        <v>47.72</v>
      </c>
      <c r="BC6" s="21">
        <f t="shared" si="6"/>
        <v>44.24</v>
      </c>
      <c r="BD6" s="21">
        <f t="shared" si="6"/>
        <v>43.07</v>
      </c>
      <c r="BE6" s="20" t="str">
        <f>IF(BE7="","",IF(BE7="-","【-】","【"&amp;SUBSTITUTE(TEXT(BE7,"#,##0.00"),"-","△")&amp;"】"))</f>
        <v>【44.07】</v>
      </c>
      <c r="BF6" s="21">
        <f>IF(BF7="",NA(),BF7)</f>
        <v>1953.32</v>
      </c>
      <c r="BG6" s="21">
        <f t="shared" ref="BG6:BO6" si="7">IF(BG7="",NA(),BG7)</f>
        <v>1870.44</v>
      </c>
      <c r="BH6" s="21">
        <f t="shared" si="7"/>
        <v>1770.63</v>
      </c>
      <c r="BI6" s="21">
        <f t="shared" si="7"/>
        <v>1723.31</v>
      </c>
      <c r="BJ6" s="21">
        <f t="shared" si="7"/>
        <v>445.29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125.5</v>
      </c>
      <c r="BR6" s="21">
        <f t="shared" ref="BR6:BZ6" si="8">IF(BR7="",NA(),BR7)</f>
        <v>115.39</v>
      </c>
      <c r="BS6" s="21">
        <f t="shared" si="8"/>
        <v>118.03</v>
      </c>
      <c r="BT6" s="21">
        <f t="shared" si="8"/>
        <v>118.85</v>
      </c>
      <c r="BU6" s="21">
        <f t="shared" si="8"/>
        <v>111.7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137.97</v>
      </c>
      <c r="CC6" s="21">
        <f t="shared" ref="CC6:CK6" si="9">IF(CC7="",NA(),CC7)</f>
        <v>148.99</v>
      </c>
      <c r="CD6" s="21">
        <f t="shared" si="9"/>
        <v>146.11000000000001</v>
      </c>
      <c r="CE6" s="21">
        <f t="shared" si="9"/>
        <v>142.09</v>
      </c>
      <c r="CF6" s="21">
        <f t="shared" si="9"/>
        <v>150.61000000000001</v>
      </c>
      <c r="CG6" s="21">
        <f t="shared" si="9"/>
        <v>221.81</v>
      </c>
      <c r="CH6" s="21">
        <f t="shared" si="9"/>
        <v>230.02</v>
      </c>
      <c r="CI6" s="21">
        <f t="shared" si="9"/>
        <v>228.47</v>
      </c>
      <c r="CJ6" s="21">
        <f t="shared" si="9"/>
        <v>224.88</v>
      </c>
      <c r="CK6" s="21">
        <f t="shared" si="9"/>
        <v>228.64</v>
      </c>
      <c r="CL6" s="20" t="str">
        <f>IF(CL7="","",IF(CL7="-","【-】","【"&amp;SUBSTITUTE(TEXT(CL7,"#,##0.00"),"-","△")&amp;"】"))</f>
        <v>【216.39】</v>
      </c>
      <c r="CM6" s="21">
        <f>IF(CM7="",NA(),CM7)</f>
        <v>41.27</v>
      </c>
      <c r="CN6" s="21">
        <f t="shared" ref="CN6:CV6" si="10">IF(CN7="",NA(),CN7)</f>
        <v>38.44</v>
      </c>
      <c r="CO6" s="21">
        <f t="shared" si="10"/>
        <v>36.86</v>
      </c>
      <c r="CP6" s="21">
        <f t="shared" si="10"/>
        <v>36.5</v>
      </c>
      <c r="CQ6" s="21">
        <f t="shared" si="10"/>
        <v>37.520000000000003</v>
      </c>
      <c r="CR6" s="21">
        <f t="shared" si="10"/>
        <v>43.36</v>
      </c>
      <c r="CS6" s="21">
        <f t="shared" si="10"/>
        <v>42.56</v>
      </c>
      <c r="CT6" s="21">
        <f t="shared" si="10"/>
        <v>42.47</v>
      </c>
      <c r="CU6" s="21">
        <f t="shared" si="10"/>
        <v>42.4</v>
      </c>
      <c r="CV6" s="21">
        <f t="shared" si="10"/>
        <v>42.28</v>
      </c>
      <c r="CW6" s="20" t="str">
        <f>IF(CW7="","",IF(CW7="-","【-】","【"&amp;SUBSTITUTE(TEXT(CW7,"#,##0.00"),"-","△")&amp;"】"))</f>
        <v>【42.57】</v>
      </c>
      <c r="CX6" s="21">
        <f>IF(CX7="",NA(),CX7)</f>
        <v>89.28</v>
      </c>
      <c r="CY6" s="21">
        <f t="shared" ref="CY6:DG6" si="11">IF(CY7="",NA(),CY7)</f>
        <v>89.4</v>
      </c>
      <c r="CZ6" s="21">
        <f t="shared" si="11"/>
        <v>93.96</v>
      </c>
      <c r="DA6" s="21">
        <f t="shared" si="11"/>
        <v>94.69</v>
      </c>
      <c r="DB6" s="21">
        <f t="shared" si="11"/>
        <v>97</v>
      </c>
      <c r="DC6" s="21">
        <f t="shared" si="11"/>
        <v>83.06</v>
      </c>
      <c r="DD6" s="21">
        <f t="shared" si="11"/>
        <v>83.32</v>
      </c>
      <c r="DE6" s="21">
        <f t="shared" si="11"/>
        <v>83.75</v>
      </c>
      <c r="DF6" s="21">
        <f t="shared" si="11"/>
        <v>84.19</v>
      </c>
      <c r="DG6" s="21">
        <f t="shared" si="11"/>
        <v>84.34</v>
      </c>
      <c r="DH6" s="20" t="str">
        <f>IF(DH7="","",IF(DH7="-","【-】","【"&amp;SUBSTITUTE(TEXT(DH7,"#,##0.00"),"-","△")&amp;"】"))</f>
        <v>【85.24】</v>
      </c>
      <c r="DI6" s="21">
        <f>IF(DI7="",NA(),DI7)</f>
        <v>21.36</v>
      </c>
      <c r="DJ6" s="21">
        <f t="shared" ref="DJ6:DR6" si="12">IF(DJ7="",NA(),DJ7)</f>
        <v>24.56</v>
      </c>
      <c r="DK6" s="21">
        <f t="shared" si="12"/>
        <v>27.57</v>
      </c>
      <c r="DL6" s="21">
        <f t="shared" si="12"/>
        <v>30.4</v>
      </c>
      <c r="DM6" s="21">
        <f t="shared" si="12"/>
        <v>32.840000000000003</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312011</v>
      </c>
      <c r="D7" s="23">
        <v>46</v>
      </c>
      <c r="E7" s="23">
        <v>17</v>
      </c>
      <c r="F7" s="23">
        <v>4</v>
      </c>
      <c r="G7" s="23">
        <v>0</v>
      </c>
      <c r="H7" s="23" t="s">
        <v>96</v>
      </c>
      <c r="I7" s="23" t="s">
        <v>97</v>
      </c>
      <c r="J7" s="23" t="s">
        <v>98</v>
      </c>
      <c r="K7" s="23" t="s">
        <v>99</v>
      </c>
      <c r="L7" s="23" t="s">
        <v>100</v>
      </c>
      <c r="M7" s="23" t="s">
        <v>101</v>
      </c>
      <c r="N7" s="24" t="s">
        <v>102</v>
      </c>
      <c r="O7" s="24">
        <v>60.82</v>
      </c>
      <c r="P7" s="24">
        <v>6.65</v>
      </c>
      <c r="Q7" s="24">
        <v>93.85</v>
      </c>
      <c r="R7" s="24">
        <v>2767</v>
      </c>
      <c r="S7" s="24">
        <v>184557</v>
      </c>
      <c r="T7" s="24">
        <v>765.31</v>
      </c>
      <c r="U7" s="24">
        <v>241.15</v>
      </c>
      <c r="V7" s="24">
        <v>12214</v>
      </c>
      <c r="W7" s="24">
        <v>4.97</v>
      </c>
      <c r="X7" s="24">
        <v>2457.5500000000002</v>
      </c>
      <c r="Y7" s="24">
        <v>117.59</v>
      </c>
      <c r="Z7" s="24">
        <v>104.12</v>
      </c>
      <c r="AA7" s="24">
        <v>109.23</v>
      </c>
      <c r="AB7" s="24">
        <v>110.87</v>
      </c>
      <c r="AC7" s="24">
        <v>112.75</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11.89</v>
      </c>
      <c r="AV7" s="24">
        <v>9.68</v>
      </c>
      <c r="AW7" s="24">
        <v>12.33</v>
      </c>
      <c r="AX7" s="24">
        <v>11.89</v>
      </c>
      <c r="AY7" s="24">
        <v>14.22</v>
      </c>
      <c r="AZ7" s="24">
        <v>47.44</v>
      </c>
      <c r="BA7" s="24">
        <v>49.18</v>
      </c>
      <c r="BB7" s="24">
        <v>47.72</v>
      </c>
      <c r="BC7" s="24">
        <v>44.24</v>
      </c>
      <c r="BD7" s="24">
        <v>43.07</v>
      </c>
      <c r="BE7" s="24">
        <v>44.07</v>
      </c>
      <c r="BF7" s="24">
        <v>1953.32</v>
      </c>
      <c r="BG7" s="24">
        <v>1870.44</v>
      </c>
      <c r="BH7" s="24">
        <v>1770.63</v>
      </c>
      <c r="BI7" s="24">
        <v>1723.31</v>
      </c>
      <c r="BJ7" s="24">
        <v>445.29</v>
      </c>
      <c r="BK7" s="24">
        <v>1243.71</v>
      </c>
      <c r="BL7" s="24">
        <v>1194.1500000000001</v>
      </c>
      <c r="BM7" s="24">
        <v>1206.79</v>
      </c>
      <c r="BN7" s="24">
        <v>1258.43</v>
      </c>
      <c r="BO7" s="24">
        <v>1163.75</v>
      </c>
      <c r="BP7" s="24">
        <v>1201.79</v>
      </c>
      <c r="BQ7" s="24">
        <v>125.5</v>
      </c>
      <c r="BR7" s="24">
        <v>115.39</v>
      </c>
      <c r="BS7" s="24">
        <v>118.03</v>
      </c>
      <c r="BT7" s="24">
        <v>118.85</v>
      </c>
      <c r="BU7" s="24">
        <v>111.7</v>
      </c>
      <c r="BV7" s="24">
        <v>74.3</v>
      </c>
      <c r="BW7" s="24">
        <v>72.260000000000005</v>
      </c>
      <c r="BX7" s="24">
        <v>71.84</v>
      </c>
      <c r="BY7" s="24">
        <v>73.36</v>
      </c>
      <c r="BZ7" s="24">
        <v>72.599999999999994</v>
      </c>
      <c r="CA7" s="24">
        <v>75.31</v>
      </c>
      <c r="CB7" s="24">
        <v>137.97</v>
      </c>
      <c r="CC7" s="24">
        <v>148.99</v>
      </c>
      <c r="CD7" s="24">
        <v>146.11000000000001</v>
      </c>
      <c r="CE7" s="24">
        <v>142.09</v>
      </c>
      <c r="CF7" s="24">
        <v>150.61000000000001</v>
      </c>
      <c r="CG7" s="24">
        <v>221.81</v>
      </c>
      <c r="CH7" s="24">
        <v>230.02</v>
      </c>
      <c r="CI7" s="24">
        <v>228.47</v>
      </c>
      <c r="CJ7" s="24">
        <v>224.88</v>
      </c>
      <c r="CK7" s="24">
        <v>228.64</v>
      </c>
      <c r="CL7" s="24">
        <v>216.39</v>
      </c>
      <c r="CM7" s="24">
        <v>41.27</v>
      </c>
      <c r="CN7" s="24">
        <v>38.44</v>
      </c>
      <c r="CO7" s="24">
        <v>36.86</v>
      </c>
      <c r="CP7" s="24">
        <v>36.5</v>
      </c>
      <c r="CQ7" s="24">
        <v>37.520000000000003</v>
      </c>
      <c r="CR7" s="24">
        <v>43.36</v>
      </c>
      <c r="CS7" s="24">
        <v>42.56</v>
      </c>
      <c r="CT7" s="24">
        <v>42.47</v>
      </c>
      <c r="CU7" s="24">
        <v>42.4</v>
      </c>
      <c r="CV7" s="24">
        <v>42.28</v>
      </c>
      <c r="CW7" s="24">
        <v>42.57</v>
      </c>
      <c r="CX7" s="24">
        <v>89.28</v>
      </c>
      <c r="CY7" s="24">
        <v>89.4</v>
      </c>
      <c r="CZ7" s="24">
        <v>93.96</v>
      </c>
      <c r="DA7" s="24">
        <v>94.69</v>
      </c>
      <c r="DB7" s="24">
        <v>97</v>
      </c>
      <c r="DC7" s="24">
        <v>83.06</v>
      </c>
      <c r="DD7" s="24">
        <v>83.32</v>
      </c>
      <c r="DE7" s="24">
        <v>83.75</v>
      </c>
      <c r="DF7" s="24">
        <v>84.19</v>
      </c>
      <c r="DG7" s="24">
        <v>84.34</v>
      </c>
      <c r="DH7" s="24">
        <v>85.24</v>
      </c>
      <c r="DI7" s="24">
        <v>21.36</v>
      </c>
      <c r="DJ7" s="24">
        <v>24.56</v>
      </c>
      <c r="DK7" s="24">
        <v>27.57</v>
      </c>
      <c r="DL7" s="24">
        <v>30.4</v>
      </c>
      <c r="DM7" s="24">
        <v>32.840000000000003</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cp:lastPrinted>2023-01-19T06:36:29Z</cp:lastPrinted>
  <dcterms:created xsi:type="dcterms:W3CDTF">2022-12-01T01:30:11Z</dcterms:created>
  <dcterms:modified xsi:type="dcterms:W3CDTF">2023-01-19T06:37:50Z</dcterms:modified>
  <cp:category/>
</cp:coreProperties>
</file>