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19320" windowHeight="1260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LR18" i="5"/>
  <c r="KE18" i="5"/>
  <c r="KD18" i="5"/>
  <c r="KC18" i="5"/>
  <c r="KB18" i="5"/>
  <c r="KA18" i="5"/>
  <c r="JT18" i="5"/>
  <c r="IF18" i="5"/>
  <c r="IE18" i="5"/>
  <c r="ID18" i="5"/>
  <c r="IC18" i="5"/>
  <c r="IB18" i="5"/>
  <c r="HT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LS12" i="5"/>
  <c r="LF12" i="5"/>
  <c r="KE12" i="5"/>
  <c r="KD12" i="5"/>
  <c r="KC12" i="5"/>
  <c r="KB12" i="5"/>
  <c r="KA12" i="5"/>
  <c r="JS12" i="5"/>
  <c r="JA12" i="5"/>
  <c r="IF12" i="5"/>
  <c r="IE12" i="5"/>
  <c r="ID12" i="5"/>
  <c r="IC12" i="5"/>
  <c r="IB12" i="5"/>
  <c r="HU12" i="5"/>
  <c r="HH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F5" i="4" s="1"/>
  <c r="M6" i="5"/>
  <c r="L6" i="5"/>
  <c r="FS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B5" i="4"/>
  <c r="J3" i="4"/>
  <c r="B3" i="4"/>
  <c r="MC16" i="5" l="1"/>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<sst xmlns="http://schemas.openxmlformats.org/spreadsheetml/2006/main" count="966" uniqueCount="178">
  <si>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</si>
  <si>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</si>
  <si>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</si>
  <si>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</si>
  <si>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</si>
  <si>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</si>
  <si>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</si>
  <si>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</si>
  <si>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剰余金19,919千円
積立金の名称　：　鳥取市電気事業基金積立金　 　19,371千円
積立金の目的　：　電気事業を円滑に実施するため
※　残りの剰余金は翌年度へ繰越</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</si>
  <si>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</si>
  <si>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</si>
  <si>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</si>
  <si>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</si>
  <si>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</si>
  <si>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</si>
  <si>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</si>
  <si>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</si>
  <si>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</si>
  <si>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</si>
  <si>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</si>
  <si>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</si>
  <si>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</si>
  <si>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</si>
  <si>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</si>
  <si>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</si>
  <si>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</si>
  <si>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</si>
  <si>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</si>
  <si>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</si>
  <si>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</si>
  <si>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</si>
  <si>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</si>
  <si>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</si>
  <si>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</si>
  <si>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</si>
  <si>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</si>
  <si>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</si>
  <si>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</si>
  <si>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</si>
  <si>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</si>
  <si>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</si>
  <si>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</si>
  <si>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</si>
  <si>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</si>
  <si>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</si>
  <si>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</si>
  <si>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</si>
  <si>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</si>
  <si>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</si>
  <si>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</si>
  <si>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</si>
  <si>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</si>
  <si>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</si>
  <si>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</si>
  <si>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</si>
  <si>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</si>
  <si>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</si>
  <si>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</si>
  <si>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</si>
  <si>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</si>
  <si>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</si>
  <si>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</si>
  <si>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</si>
  <si>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</si>
  <si>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</si>
  <si>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</si>
  <si>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</si>
  <si>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</si>
  <si>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</si>
  <si>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</si>
  <si>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</si>
  <si>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</si>
  <si>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</si>
  <si>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</si>
  <si>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</si>
  <si>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</si>
  <si>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</si>
  <si>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</si>
  <si>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</si>
  <si>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</si>
  <si>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</si>
  <si>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</si>
  <si>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</si>
  <si>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</si>
  <si>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</si>
  <si>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</si>
  <si>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</si>
  <si>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</si>
  <si>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</si>
  <si>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</si>
  <si>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</si>
  <si>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</si>
  <si>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</si>
  <si>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</si>
  <si>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</si>
  <si>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</si>
  <si>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</si>
  <si>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</si>
  <si>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</si>
  <si>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</si>
  <si>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</si>
  <si>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</si>
  <si>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</si>
  <si>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</si>
  <si>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</si>
  <si>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</si>
  <si>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</si>
  <si>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</si>
  <si>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</si>
  <si>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</si>
  <si>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</si>
  <si>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</si>
  <si>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</si>
  <si>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</si>
  <si>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</si>
  <si>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312011</t>
  </si>
  <si>
    <t>47</t>
  </si>
  <si>
    <t>04</t>
  </si>
  <si>
    <t>0</t>
  </si>
  <si>
    <t>000</t>
  </si>
  <si>
    <t>鳥取県　鳥取市</t>
  </si>
  <si>
    <t>法非適用</t>
  </si>
  <si>
    <t>電気事業</t>
  </si>
  <si>
    <t>該当数値なし</t>
  </si>
  <si>
    <t>-</t>
  </si>
  <si>
    <t>平成46年3月31日　鳥取市青谷町いかり原太陽光発電所</t>
  </si>
  <si>
    <t>無</t>
  </si>
  <si>
    <t>株式会社とっとり市民電力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</si>
  <si>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</si>
  <si>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</si>
  <si>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</si>
  <si>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</si>
  <si>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</si>
  <si>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</si>
  <si>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</si>
  <si>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</si>
  <si>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</si>
  <si>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</si>
  <si>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</si>
  <si>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</si>
  <si>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</si>
  <si>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</si>
  <si>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</si>
  <si>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</si>
  <si>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</si>
  <si>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</si>
  <si>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</si>
  <si>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</si>
  <si>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</si>
  <si>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</si>
  <si>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</si>
  <si>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</si>
  <si>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</si>
  <si>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</si>
  <si>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</si>
  <si>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</si>
  <si>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</si>
  <si>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</si>
  <si>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</si>
  <si>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</si>
  <si>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</si>
  <si>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</si>
  <si>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</si>
  <si>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</si>
  <si>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</si>
  <si>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</si>
  <si>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</si>
  <si>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</si>
  <si>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</si>
  <si>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</si>
  <si>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</si>
  <si>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</si>
  <si>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</si>
  <si>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</si>
  <si>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設備利用率・・・全国平均値には及ばないものの、平成26年度と平成27年度を比較すると上昇傾向にあり、施設の効率的な運用が行えている。
修繕費比率・・・全国平均値より高く、経年上昇している。しかしながら、計画的な維持管理方針に基づくものであり、平成28年度には数値の減少が想定される。
企業債残高対料金収入比率・・・平成25年度に事業開始したが、企業債の償還については据置を行っており、企業債残高が多いため、全国平均値より高くなっている。料金収入が増加しているため、比率は減少傾向であり、設備建設当初からの計画に基づく範囲内であり、将来の償還財源の確保等の経営改善に向けた取り組みを継続していく。
FIT収入比率・・・FIT収入に依存しており、固定価格買取制度の調達期間終了後の収入減少リスクがあるため、終了予定の平成45年度に向けてリスク対応の検討を進める。
</t>
    <rPh sb="1" eb="3">
      <t>セツビ</t>
    </rPh>
    <rPh sb="3" eb="6">
      <t>リヨウリツ</t>
    </rPh>
    <rPh sb="9" eb="11">
      <t>ゼンコク</t>
    </rPh>
    <rPh sb="11" eb="14">
      <t>ヘイキンチ</t>
    </rPh>
    <rPh sb="16" eb="17">
      <t>オヨ</t>
    </rPh>
    <rPh sb="24" eb="26">
      <t>ヘイセイ</t>
    </rPh>
    <rPh sb="28" eb="29">
      <t>ネン</t>
    </rPh>
    <rPh sb="29" eb="30">
      <t>ド</t>
    </rPh>
    <rPh sb="31" eb="33">
      <t>ヘイセイ</t>
    </rPh>
    <rPh sb="35" eb="36">
      <t>ネン</t>
    </rPh>
    <rPh sb="36" eb="37">
      <t>ド</t>
    </rPh>
    <rPh sb="38" eb="40">
      <t>ヒカク</t>
    </rPh>
    <rPh sb="45" eb="47">
      <t>ケイコウ</t>
    </rPh>
    <rPh sb="69" eb="71">
      <t>シュウゼン</t>
    </rPh>
    <rPh sb="71" eb="72">
      <t>ヒ</t>
    </rPh>
    <rPh sb="72" eb="74">
      <t>ヒリツ</t>
    </rPh>
    <rPh sb="77" eb="79">
      <t>ゼンコク</t>
    </rPh>
    <rPh sb="79" eb="81">
      <t>ヘイキン</t>
    </rPh>
    <rPh sb="81" eb="82">
      <t>チ</t>
    </rPh>
    <rPh sb="84" eb="85">
      <t>タカ</t>
    </rPh>
    <rPh sb="87" eb="89">
      <t>ケイネン</t>
    </rPh>
    <rPh sb="89" eb="91">
      <t>ジョウショウ</t>
    </rPh>
    <rPh sb="103" eb="106">
      <t>ケイカクテキ</t>
    </rPh>
    <rPh sb="107" eb="109">
      <t>イジ</t>
    </rPh>
    <rPh sb="109" eb="111">
      <t>カンリ</t>
    </rPh>
    <rPh sb="111" eb="113">
      <t>ホウシン</t>
    </rPh>
    <rPh sb="114" eb="115">
      <t>モト</t>
    </rPh>
    <rPh sb="123" eb="125">
      <t>ヘイセイ</t>
    </rPh>
    <rPh sb="127" eb="129">
      <t>ネンド</t>
    </rPh>
    <rPh sb="131" eb="133">
      <t>スウチ</t>
    </rPh>
    <rPh sb="134" eb="136">
      <t>ゲンショウ</t>
    </rPh>
    <rPh sb="137" eb="139">
      <t>ソウテイ</t>
    </rPh>
    <rPh sb="145" eb="147">
      <t>キギョウ</t>
    </rPh>
    <rPh sb="147" eb="148">
      <t>サイ</t>
    </rPh>
    <rPh sb="148" eb="150">
      <t>ザンダカ</t>
    </rPh>
    <rPh sb="150" eb="151">
      <t>タイ</t>
    </rPh>
    <rPh sb="151" eb="153">
      <t>リョウキン</t>
    </rPh>
    <rPh sb="153" eb="155">
      <t>シュウニュウ</t>
    </rPh>
    <rPh sb="155" eb="157">
      <t>ヒリツ</t>
    </rPh>
    <rPh sb="160" eb="162">
      <t>ヘイセイ</t>
    </rPh>
    <rPh sb="164" eb="166">
      <t>ネンド</t>
    </rPh>
    <rPh sb="167" eb="169">
      <t>ジギョウ</t>
    </rPh>
    <rPh sb="169" eb="171">
      <t>カイシ</t>
    </rPh>
    <rPh sb="175" eb="177">
      <t>キギョウ</t>
    </rPh>
    <rPh sb="177" eb="178">
      <t>サイ</t>
    </rPh>
    <rPh sb="179" eb="181">
      <t>ショウカン</t>
    </rPh>
    <rPh sb="186" eb="188">
      <t>スエオキ</t>
    </rPh>
    <rPh sb="189" eb="190">
      <t>オコナ</t>
    </rPh>
    <rPh sb="195" eb="197">
      <t>キギョウ</t>
    </rPh>
    <rPh sb="197" eb="198">
      <t>サイ</t>
    </rPh>
    <rPh sb="198" eb="200">
      <t>ザンダカ</t>
    </rPh>
    <rPh sb="201" eb="202">
      <t>オオ</t>
    </rPh>
    <rPh sb="206" eb="208">
      <t>ゼンコク</t>
    </rPh>
    <rPh sb="208" eb="210">
      <t>ヘイキン</t>
    </rPh>
    <rPh sb="210" eb="211">
      <t>チ</t>
    </rPh>
    <rPh sb="213" eb="214">
      <t>タカ</t>
    </rPh>
    <rPh sb="221" eb="223">
      <t>リョウキン</t>
    </rPh>
    <rPh sb="223" eb="225">
      <t>シュウニュウ</t>
    </rPh>
    <rPh sb="226" eb="228">
      <t>ゾウカ</t>
    </rPh>
    <rPh sb="235" eb="237">
      <t>ヒリツ</t>
    </rPh>
    <rPh sb="238" eb="240">
      <t>ゲンショウ</t>
    </rPh>
    <rPh sb="240" eb="242">
      <t>ケイコウ</t>
    </rPh>
    <rPh sb="246" eb="248">
      <t>セツビ</t>
    </rPh>
    <rPh sb="248" eb="250">
      <t>ケンセツ</t>
    </rPh>
    <rPh sb="250" eb="252">
      <t>トウショ</t>
    </rPh>
    <rPh sb="255" eb="257">
      <t>ケイカク</t>
    </rPh>
    <rPh sb="258" eb="259">
      <t>モト</t>
    </rPh>
    <rPh sb="261" eb="264">
      <t>ハンイナイ</t>
    </rPh>
    <rPh sb="268" eb="270">
      <t>ショウライ</t>
    </rPh>
    <rPh sb="271" eb="273">
      <t>ショウカン</t>
    </rPh>
    <rPh sb="273" eb="275">
      <t>ザイゲン</t>
    </rPh>
    <rPh sb="276" eb="278">
      <t>カクホ</t>
    </rPh>
    <rPh sb="278" eb="279">
      <t>トウ</t>
    </rPh>
    <rPh sb="280" eb="282">
      <t>ケイエイ</t>
    </rPh>
    <rPh sb="282" eb="284">
      <t>カイゼン</t>
    </rPh>
    <rPh sb="285" eb="286">
      <t>ム</t>
    </rPh>
    <rPh sb="288" eb="289">
      <t>ト</t>
    </rPh>
    <rPh sb="290" eb="291">
      <t>ク</t>
    </rPh>
    <rPh sb="293" eb="295">
      <t>ケイゾク</t>
    </rPh>
    <rPh sb="305" eb="307">
      <t>シュウニュウ</t>
    </rPh>
    <rPh sb="307" eb="309">
      <t>ヒリツ</t>
    </rPh>
    <rPh sb="315" eb="317">
      <t>シュウニュウ</t>
    </rPh>
    <rPh sb="318" eb="320">
      <t>イゾン</t>
    </rPh>
    <rPh sb="325" eb="327">
      <t>コテイ</t>
    </rPh>
    <rPh sb="327" eb="329">
      <t>カカク</t>
    </rPh>
    <rPh sb="329" eb="330">
      <t>カ</t>
    </rPh>
    <rPh sb="330" eb="331">
      <t>ト</t>
    </rPh>
    <rPh sb="331" eb="333">
      <t>セイド</t>
    </rPh>
    <rPh sb="334" eb="336">
      <t>チョウタツ</t>
    </rPh>
    <rPh sb="336" eb="338">
      <t>キカン</t>
    </rPh>
    <rPh sb="338" eb="341">
      <t>シュウリョウゴ</t>
    </rPh>
    <rPh sb="342" eb="344">
      <t>シュウニュウ</t>
    </rPh>
    <rPh sb="344" eb="346">
      <t>ゲンショウ</t>
    </rPh>
    <rPh sb="355" eb="357">
      <t>シュウリョウ</t>
    </rPh>
    <rPh sb="357" eb="359">
      <t>ヨテイ</t>
    </rPh>
    <rPh sb="360" eb="362">
      <t>ヘイセイ</t>
    </rPh>
    <rPh sb="364" eb="366">
      <t>ネンド</t>
    </rPh>
    <rPh sb="367" eb="368">
      <t>ム</t>
    </rPh>
    <rPh sb="373" eb="375">
      <t>タイオウ</t>
    </rPh>
    <rPh sb="376" eb="378">
      <t>ケントウ</t>
    </rPh>
    <rPh sb="379" eb="380">
      <t>スス</t>
    </rPh>
    <phoneticPr fontId="3"/>
  </si>
  <si>
    <t xml:space="preserve">
収益的収支比率・・・平成25年度に事業を開始。平成26年度は売電収入を得るとともに、前年度の多額の設備投資に伴う消費税還付があり、一時的に総収入が増加している。平成27年度以降は、当初想定の範囲内の営業収益を得、経営指標の収益収支比率100％以上を確保できる見込みで、安定した経営が可能である。
営業収支比率・・・平成27年度から消費税の支払いが発生し、営業費用が増加したことにより、営業収支比率は下落しているが、営業収益は堅調であり、平成27年度以降も当初想定の範囲内の営業収益を得、経営指標の営業収支比率100％以上を確保できる見込みであり、更新投資等に充てる財源として基金積立も行っている。
供給原価・・・年間発電電力量も伸びており、供給原価は微減となっている。全国平均値より低水準であり、今後も維持管理費等の削減に努めていく。
EBITDA・・・平成25年度の事業開始で多額の設備投資があったため、平成26年度は消費税還付による収入があったが、平成27年度は消費税納付が始まったことで、総収益は減少し、総費用が増加している。これにより、EBITDAも下落しているが、平成27年度以降は特殊事情の発生はなく、安定した収益が確保できる見込みである。</t>
    <rPh sb="1" eb="4">
      <t>シュウエキテキ</t>
    </rPh>
    <rPh sb="4" eb="6">
      <t>シュウシ</t>
    </rPh>
    <rPh sb="6" eb="8">
      <t>ヒリツ</t>
    </rPh>
    <rPh sb="11" eb="13">
      <t>ヘイセイ</t>
    </rPh>
    <rPh sb="15" eb="17">
      <t>ネンド</t>
    </rPh>
    <rPh sb="18" eb="20">
      <t>ジギョウ</t>
    </rPh>
    <rPh sb="21" eb="23">
      <t>カイシ</t>
    </rPh>
    <rPh sb="24" eb="26">
      <t>ヘイセイ</t>
    </rPh>
    <rPh sb="28" eb="30">
      <t>ネンド</t>
    </rPh>
    <rPh sb="55" eb="56">
      <t>トモナ</t>
    </rPh>
    <rPh sb="57" eb="60">
      <t>ショウヒゼイ</t>
    </rPh>
    <rPh sb="60" eb="62">
      <t>カンプ</t>
    </rPh>
    <rPh sb="66" eb="69">
      <t>イチジテキ</t>
    </rPh>
    <rPh sb="70" eb="73">
      <t>ソウシュウニュウ</t>
    </rPh>
    <rPh sb="74" eb="76">
      <t>ゾウカ</t>
    </rPh>
    <rPh sb="81" eb="83">
      <t>ヘイセイ</t>
    </rPh>
    <rPh sb="85" eb="87">
      <t>ネンド</t>
    </rPh>
    <rPh sb="87" eb="89">
      <t>イコウ</t>
    </rPh>
    <rPh sb="91" eb="93">
      <t>トウショ</t>
    </rPh>
    <rPh sb="93" eb="95">
      <t>ソウテイ</t>
    </rPh>
    <rPh sb="96" eb="99">
      <t>ハンイナイ</t>
    </rPh>
    <rPh sb="100" eb="102">
      <t>エイギョウ</t>
    </rPh>
    <rPh sb="102" eb="104">
      <t>シュウエキ</t>
    </rPh>
    <rPh sb="105" eb="106">
      <t>エ</t>
    </rPh>
    <rPh sb="107" eb="109">
      <t>ケイエイ</t>
    </rPh>
    <rPh sb="109" eb="111">
      <t>シヒョウ</t>
    </rPh>
    <rPh sb="112" eb="114">
      <t>シュウエキ</t>
    </rPh>
    <rPh sb="114" eb="116">
      <t>シュウシ</t>
    </rPh>
    <rPh sb="116" eb="118">
      <t>ヒリツ</t>
    </rPh>
    <rPh sb="122" eb="124">
      <t>イジョウ</t>
    </rPh>
    <rPh sb="125" eb="127">
      <t>カクホ</t>
    </rPh>
    <rPh sb="130" eb="132">
      <t>ミコ</t>
    </rPh>
    <rPh sb="135" eb="137">
      <t>アンテイ</t>
    </rPh>
    <rPh sb="139" eb="141">
      <t>ケイエイ</t>
    </rPh>
    <rPh sb="142" eb="144">
      <t>カノウ</t>
    </rPh>
    <rPh sb="150" eb="152">
      <t>エイギョウ</t>
    </rPh>
    <rPh sb="152" eb="154">
      <t>シュウシ</t>
    </rPh>
    <rPh sb="154" eb="156">
      <t>ヒリツ</t>
    </rPh>
    <rPh sb="159" eb="161">
      <t>ヘイセイ</t>
    </rPh>
    <rPh sb="163" eb="165">
      <t>ネンド</t>
    </rPh>
    <rPh sb="167" eb="170">
      <t>ショウヒゼイ</t>
    </rPh>
    <rPh sb="171" eb="173">
      <t>シハラ</t>
    </rPh>
    <rPh sb="175" eb="177">
      <t>ハッセイ</t>
    </rPh>
    <rPh sb="179" eb="181">
      <t>エイギョウ</t>
    </rPh>
    <rPh sb="181" eb="183">
      <t>ヒヨウ</t>
    </rPh>
    <rPh sb="184" eb="186">
      <t>ゾウカ</t>
    </rPh>
    <rPh sb="194" eb="196">
      <t>エイギョウ</t>
    </rPh>
    <rPh sb="196" eb="198">
      <t>シュウシ</t>
    </rPh>
    <rPh sb="198" eb="200">
      <t>ヒリツ</t>
    </rPh>
    <rPh sb="201" eb="203">
      <t>ゲラク</t>
    </rPh>
    <rPh sb="209" eb="211">
      <t>エイギョウ</t>
    </rPh>
    <rPh sb="211" eb="213">
      <t>シュウエキ</t>
    </rPh>
    <rPh sb="214" eb="216">
      <t>ケンチョウ</t>
    </rPh>
    <rPh sb="220" eb="222">
      <t>ヘイセイ</t>
    </rPh>
    <rPh sb="224" eb="225">
      <t>ネン</t>
    </rPh>
    <rPh sb="225" eb="226">
      <t>ド</t>
    </rPh>
    <rPh sb="226" eb="228">
      <t>イコウ</t>
    </rPh>
    <rPh sb="250" eb="252">
      <t>エイギョウ</t>
    </rPh>
    <rPh sb="252" eb="254">
      <t>シュウシ</t>
    </rPh>
    <rPh sb="254" eb="256">
      <t>ヒリツ</t>
    </rPh>
    <rPh sb="275" eb="277">
      <t>コウシン</t>
    </rPh>
    <rPh sb="277" eb="279">
      <t>トウシ</t>
    </rPh>
    <rPh sb="279" eb="280">
      <t>トウ</t>
    </rPh>
    <rPh sb="281" eb="282">
      <t>ア</t>
    </rPh>
    <rPh sb="284" eb="286">
      <t>ザイゲン</t>
    </rPh>
    <rPh sb="289" eb="291">
      <t>キキン</t>
    </rPh>
    <rPh sb="291" eb="293">
      <t>ツミタテ</t>
    </rPh>
    <rPh sb="294" eb="295">
      <t>オコナ</t>
    </rPh>
    <rPh sb="302" eb="304">
      <t>キョウキュウ</t>
    </rPh>
    <rPh sb="304" eb="306">
      <t>ゲンカ</t>
    </rPh>
    <rPh sb="309" eb="311">
      <t>ネンカン</t>
    </rPh>
    <rPh sb="311" eb="313">
      <t>ハツデン</t>
    </rPh>
    <rPh sb="313" eb="315">
      <t>デンリョク</t>
    </rPh>
    <rPh sb="315" eb="316">
      <t>リョウ</t>
    </rPh>
    <rPh sb="317" eb="318">
      <t>ノ</t>
    </rPh>
    <rPh sb="323" eb="325">
      <t>キョウキュウ</t>
    </rPh>
    <rPh sb="325" eb="327">
      <t>ゲンカ</t>
    </rPh>
    <rPh sb="328" eb="330">
      <t>ビゲン</t>
    </rPh>
    <rPh sb="337" eb="339">
      <t>ゼンコク</t>
    </rPh>
    <rPh sb="339" eb="342">
      <t>ヘイキンチ</t>
    </rPh>
    <rPh sb="351" eb="353">
      <t>コンゴ</t>
    </rPh>
    <rPh sb="354" eb="356">
      <t>イジ</t>
    </rPh>
    <rPh sb="356" eb="358">
      <t>カンリ</t>
    </rPh>
    <rPh sb="358" eb="359">
      <t>ヒ</t>
    </rPh>
    <rPh sb="359" eb="360">
      <t>トウ</t>
    </rPh>
    <rPh sb="361" eb="363">
      <t>サクゲン</t>
    </rPh>
    <rPh sb="364" eb="365">
      <t>ツト</t>
    </rPh>
    <rPh sb="388" eb="390">
      <t>ジギョウ</t>
    </rPh>
    <rPh sb="390" eb="392">
      <t>カイシ</t>
    </rPh>
    <rPh sb="437" eb="440">
      <t>ショウヒゼイ</t>
    </rPh>
    <rPh sb="443" eb="444">
      <t>ハジ</t>
    </rPh>
    <rPh sb="451" eb="454">
      <t>ソウシュウエキ</t>
    </rPh>
    <rPh sb="455" eb="457">
      <t>ゲンショウ</t>
    </rPh>
    <rPh sb="459" eb="462">
      <t>ソウヒヨウ</t>
    </rPh>
    <rPh sb="463" eb="465">
      <t>ゾウカ</t>
    </rPh>
    <rPh sb="483" eb="485">
      <t>ゲラク</t>
    </rPh>
    <rPh sb="491" eb="493">
      <t>ヘイセイ</t>
    </rPh>
    <rPh sb="495" eb="496">
      <t>ネン</t>
    </rPh>
    <rPh sb="496" eb="497">
      <t>ド</t>
    </rPh>
    <rPh sb="497" eb="499">
      <t>イコウ</t>
    </rPh>
    <rPh sb="500" eb="502">
      <t>トクシュ</t>
    </rPh>
    <rPh sb="502" eb="504">
      <t>ジジョウ</t>
    </rPh>
    <rPh sb="505" eb="507">
      <t>ハッセイ</t>
    </rPh>
    <rPh sb="511" eb="513">
      <t>アンテイ</t>
    </rPh>
    <phoneticPr fontId="3"/>
  </si>
  <si>
    <t>平成46年3月31日　鳥取市青谷町いかり原太陽光発電所</t>
    <phoneticPr fontId="3"/>
  </si>
  <si>
    <t xml:space="preserve">
　現状では、当初想定どおりの経営が行われており、投資回収不能リスクは低いため、早期の事業廃止又は民営化等の検討は現段階では考えていない。
　しかしながら、EBITDAは全国平均値より低水準であることから、状況を注視していく。また、FIT調達終了（平成45年度）後の状況を見据え、今後平成32年度を目処に策定を予定している経営戦略の中で検討を進める。
</t>
    <rPh sb="57" eb="60">
      <t>ゲンダンカイ</t>
    </rPh>
    <rPh sb="62" eb="63">
      <t>カンガ</t>
    </rPh>
    <rPh sb="85" eb="87">
      <t>ゼンコク</t>
    </rPh>
    <rPh sb="87" eb="89">
      <t>ヘイキン</t>
    </rPh>
    <rPh sb="89" eb="90">
      <t>チ</t>
    </rPh>
    <rPh sb="92" eb="93">
      <t>テイ</t>
    </rPh>
    <rPh sb="93" eb="95">
      <t>スイジュン</t>
    </rPh>
    <rPh sb="103" eb="105">
      <t>ジョウキョウ</t>
    </rPh>
    <rPh sb="106" eb="108">
      <t>チュウシ</t>
    </rPh>
    <rPh sb="140" eb="142">
      <t>コンゴ</t>
    </rPh>
    <rPh sb="142" eb="144">
      <t>ヘイセイ</t>
    </rPh>
    <rPh sb="146" eb="148">
      <t>ネンド</t>
    </rPh>
    <rPh sb="149" eb="151">
      <t>メド</t>
    </rPh>
    <rPh sb="152" eb="154">
      <t>サクテイ</t>
    </rPh>
    <rPh sb="155" eb="157">
      <t>ヨテイ</t>
    </rPh>
    <rPh sb="161" eb="163">
      <t>ケイエイ</t>
    </rPh>
    <rPh sb="163" eb="165">
      <t>センリャク</t>
    </rPh>
    <rPh sb="166" eb="167">
      <t>ナカ</t>
    </rPh>
    <rPh sb="168" eb="170">
      <t>ケントウ</t>
    </rPh>
    <rPh sb="171" eb="172">
      <t>スス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</si>
</sst>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100.1</c:v>
                </c:pt>
                <c:pt idx="3">
                  <c:v>531</c:v>
                </c:pt>
                <c:pt idx="4">
                  <c:v>360.3</c:v>
                </c:pt>
              </c:numCache>
            </c:numRef>
          </c:val>
        </c:ser>
        <c:dLbls>
          <c:showLegendKey val="0"/>
          <c:showVal val="0"/>
          <c:showCatName val="0"/>
          <c:showSerName val="0"/>
          <c:showPercent val="0"/>
          <c:showBubbleSize val="0"/>
        </c:dLbls>
        <c:gapWidth val="180"/>
        <c:overlap val="-90"/>
        <c:axId val="89126400"/>
        <c:axId val="891279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9126400"/>
        <c:axId val="89127936"/>
      </c:lineChart>
      <c:catAx>
        <c:axId val="89126400"/>
        <c:scaling>
          <c:orientation val="minMax"/>
        </c:scaling>
        <c:delete val="0"/>
        <c:axPos val="b"/>
        <c:numFmt formatCode="ge" sourceLinked="1"/>
        <c:majorTickMark val="none"/>
        <c:minorTickMark val="none"/>
        <c:tickLblPos val="none"/>
        <c:crossAx val="89127936"/>
        <c:crosses val="autoZero"/>
        <c:auto val="0"/>
        <c:lblAlgn val="ctr"/>
        <c:lblOffset val="100"/>
        <c:noMultiLvlLbl val="1"/>
      </c:catAx>
      <c:valAx>
        <c:axId val="8912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126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868.2</c:v>
                </c:pt>
                <c:pt idx="4">
                  <c:v>527.29999999999995</c:v>
                </c:pt>
              </c:numCache>
            </c:numRef>
          </c:val>
        </c:ser>
        <c:dLbls>
          <c:showLegendKey val="0"/>
          <c:showVal val="0"/>
          <c:showCatName val="0"/>
          <c:showSerName val="0"/>
          <c:showPercent val="0"/>
          <c:showBubbleSize val="0"/>
        </c:dLbls>
        <c:gapWidth val="180"/>
        <c:overlap val="-90"/>
        <c:axId val="89179648"/>
        <c:axId val="8918118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9179648"/>
        <c:axId val="89181184"/>
      </c:lineChart>
      <c:catAx>
        <c:axId val="89179648"/>
        <c:scaling>
          <c:orientation val="minMax"/>
        </c:scaling>
        <c:delete val="0"/>
        <c:axPos val="b"/>
        <c:numFmt formatCode="ge" sourceLinked="1"/>
        <c:majorTickMark val="none"/>
        <c:minorTickMark val="none"/>
        <c:tickLblPos val="none"/>
        <c:crossAx val="89181184"/>
        <c:crosses val="autoZero"/>
        <c:auto val="0"/>
        <c:lblAlgn val="ctr"/>
        <c:lblOffset val="100"/>
        <c:noMultiLvlLbl val="1"/>
      </c:catAx>
      <c:valAx>
        <c:axId val="89181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17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258112"/>
        <c:axId val="9525964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258112"/>
        <c:axId val="95259648"/>
      </c:lineChart>
      <c:catAx>
        <c:axId val="95258112"/>
        <c:scaling>
          <c:orientation val="minMax"/>
        </c:scaling>
        <c:delete val="0"/>
        <c:axPos val="b"/>
        <c:numFmt formatCode="ge" sourceLinked="1"/>
        <c:majorTickMark val="none"/>
        <c:minorTickMark val="none"/>
        <c:tickLblPos val="none"/>
        <c:crossAx val="95259648"/>
        <c:crosses val="autoZero"/>
        <c:auto val="0"/>
        <c:lblAlgn val="ctr"/>
        <c:lblOffset val="100"/>
        <c:noMultiLvlLbl val="1"/>
      </c:catAx>
      <c:valAx>
        <c:axId val="9525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258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12994.5</c:v>
                </c:pt>
                <c:pt idx="4">
                  <c:v>12000</c:v>
                </c:pt>
              </c:numCache>
            </c:numRef>
          </c:val>
        </c:ser>
        <c:dLbls>
          <c:showLegendKey val="0"/>
          <c:showVal val="0"/>
          <c:showCatName val="0"/>
          <c:showSerName val="0"/>
          <c:showPercent val="0"/>
          <c:showBubbleSize val="0"/>
        </c:dLbls>
        <c:gapWidth val="180"/>
        <c:overlap val="-90"/>
        <c:axId val="95280512"/>
        <c:axId val="9634355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95280512"/>
        <c:axId val="96343552"/>
      </c:lineChart>
      <c:catAx>
        <c:axId val="95280512"/>
        <c:scaling>
          <c:orientation val="minMax"/>
        </c:scaling>
        <c:delete val="0"/>
        <c:axPos val="b"/>
        <c:numFmt formatCode="ge" sourceLinked="1"/>
        <c:majorTickMark val="none"/>
        <c:minorTickMark val="none"/>
        <c:tickLblPos val="none"/>
        <c:crossAx val="96343552"/>
        <c:crosses val="autoZero"/>
        <c:auto val="0"/>
        <c:lblAlgn val="ctr"/>
        <c:lblOffset val="100"/>
        <c:noMultiLvlLbl val="1"/>
      </c:catAx>
      <c:valAx>
        <c:axId val="9634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28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-2418</c:v>
                </c:pt>
                <c:pt idx="3">
                  <c:v>32225</c:v>
                </c:pt>
                <c:pt idx="4">
                  <c:v>21794</c:v>
                </c:pt>
              </c:numCache>
            </c:numRef>
          </c:val>
        </c:ser>
        <c:dLbls>
          <c:showLegendKey val="0"/>
          <c:showVal val="0"/>
          <c:showCatName val="0"/>
          <c:showSerName val="0"/>
          <c:showPercent val="0"/>
          <c:showBubbleSize val="0"/>
        </c:dLbls>
        <c:gapWidth val="180"/>
        <c:overlap val="-90"/>
        <c:axId val="96388992"/>
        <c:axId val="9639116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96388992"/>
        <c:axId val="96391168"/>
      </c:lineChart>
      <c:catAx>
        <c:axId val="96388992"/>
        <c:scaling>
          <c:orientation val="minMax"/>
        </c:scaling>
        <c:delete val="0"/>
        <c:axPos val="b"/>
        <c:numFmt formatCode="ge" sourceLinked="1"/>
        <c:majorTickMark val="none"/>
        <c:minorTickMark val="none"/>
        <c:tickLblPos val="none"/>
        <c:crossAx val="96391168"/>
        <c:crosses val="autoZero"/>
        <c:auto val="0"/>
        <c:lblAlgn val="ctr"/>
        <c:lblOffset val="100"/>
        <c:noMultiLvlLbl val="1"/>
      </c:catAx>
      <c:valAx>
        <c:axId val="963911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8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0</c:v>
                </c:pt>
                <c:pt idx="3">
                  <c:v>10.1</c:v>
                </c:pt>
                <c:pt idx="4">
                  <c:v>11.6</c:v>
                </c:pt>
              </c:numCache>
            </c:numRef>
          </c:val>
        </c:ser>
        <c:dLbls>
          <c:showLegendKey val="0"/>
          <c:showVal val="0"/>
          <c:showCatName val="0"/>
          <c:showSerName val="0"/>
          <c:showPercent val="0"/>
          <c:showBubbleSize val="0"/>
        </c:dLbls>
        <c:gapWidth val="180"/>
        <c:overlap val="-90"/>
        <c:axId val="100919552"/>
        <c:axId val="10092172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00919552"/>
        <c:axId val="100921728"/>
      </c:lineChart>
      <c:catAx>
        <c:axId val="100919552"/>
        <c:scaling>
          <c:orientation val="minMax"/>
        </c:scaling>
        <c:delete val="0"/>
        <c:axPos val="b"/>
        <c:numFmt formatCode="ge" sourceLinked="1"/>
        <c:majorTickMark val="none"/>
        <c:minorTickMark val="none"/>
        <c:tickLblPos val="none"/>
        <c:crossAx val="100921728"/>
        <c:crosses val="autoZero"/>
        <c:auto val="0"/>
        <c:lblAlgn val="ctr"/>
        <c:lblOffset val="100"/>
        <c:noMultiLvlLbl val="1"/>
      </c:catAx>
      <c:valAx>
        <c:axId val="10092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1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7.4</c:v>
                </c:pt>
                <c:pt idx="4">
                  <c:v>9.5</c:v>
                </c:pt>
              </c:numCache>
            </c:numRef>
          </c:val>
        </c:ser>
        <c:dLbls>
          <c:showLegendKey val="0"/>
          <c:showVal val="0"/>
          <c:showCatName val="0"/>
          <c:showSerName val="0"/>
          <c:showPercent val="0"/>
          <c:showBubbleSize val="0"/>
        </c:dLbls>
        <c:gapWidth val="180"/>
        <c:overlap val="-90"/>
        <c:axId val="100938496"/>
        <c:axId val="10094041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100938496"/>
        <c:axId val="100940416"/>
      </c:lineChart>
      <c:catAx>
        <c:axId val="100938496"/>
        <c:scaling>
          <c:orientation val="minMax"/>
        </c:scaling>
        <c:delete val="0"/>
        <c:axPos val="b"/>
        <c:numFmt formatCode="ge" sourceLinked="1"/>
        <c:majorTickMark val="none"/>
        <c:minorTickMark val="none"/>
        <c:tickLblPos val="none"/>
        <c:crossAx val="100940416"/>
        <c:crosses val="autoZero"/>
        <c:auto val="0"/>
        <c:lblAlgn val="ctr"/>
        <c:lblOffset val="100"/>
        <c:noMultiLvlLbl val="1"/>
      </c:catAx>
      <c:valAx>
        <c:axId val="100940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3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1268.9000000000001</c:v>
                </c:pt>
                <c:pt idx="4">
                  <c:v>1100.9000000000001</c:v>
                </c:pt>
              </c:numCache>
            </c:numRef>
          </c:val>
        </c:ser>
        <c:dLbls>
          <c:showLegendKey val="0"/>
          <c:showVal val="0"/>
          <c:showCatName val="0"/>
          <c:showSerName val="0"/>
          <c:showPercent val="0"/>
          <c:showBubbleSize val="0"/>
        </c:dLbls>
        <c:gapWidth val="180"/>
        <c:overlap val="-90"/>
        <c:axId val="100973568"/>
        <c:axId val="1009757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100973568"/>
        <c:axId val="100975744"/>
      </c:lineChart>
      <c:catAx>
        <c:axId val="100973568"/>
        <c:scaling>
          <c:orientation val="minMax"/>
        </c:scaling>
        <c:delete val="0"/>
        <c:axPos val="b"/>
        <c:numFmt formatCode="ge" sourceLinked="1"/>
        <c:majorTickMark val="none"/>
        <c:minorTickMark val="none"/>
        <c:tickLblPos val="none"/>
        <c:crossAx val="100975744"/>
        <c:crosses val="autoZero"/>
        <c:auto val="0"/>
        <c:lblAlgn val="ctr"/>
        <c:lblOffset val="100"/>
        <c:noMultiLvlLbl val="1"/>
      </c:catAx>
      <c:valAx>
        <c:axId val="10097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7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059968"/>
        <c:axId val="10107443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59968"/>
        <c:axId val="101074432"/>
      </c:lineChart>
      <c:catAx>
        <c:axId val="101059968"/>
        <c:scaling>
          <c:orientation val="minMax"/>
        </c:scaling>
        <c:delete val="0"/>
        <c:axPos val="b"/>
        <c:numFmt formatCode="ge" sourceLinked="1"/>
        <c:majorTickMark val="none"/>
        <c:minorTickMark val="none"/>
        <c:tickLblPos val="none"/>
        <c:crossAx val="101074432"/>
        <c:crosses val="autoZero"/>
        <c:auto val="0"/>
        <c:lblAlgn val="ctr"/>
        <c:lblOffset val="100"/>
        <c:noMultiLvlLbl val="1"/>
      </c:catAx>
      <c:valAx>
        <c:axId val="10107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10599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01119488"/>
        <c:axId val="10112140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101119488"/>
        <c:axId val="101121408"/>
      </c:lineChart>
      <c:catAx>
        <c:axId val="101119488"/>
        <c:scaling>
          <c:orientation val="minMax"/>
        </c:scaling>
        <c:delete val="0"/>
        <c:axPos val="b"/>
        <c:numFmt formatCode="ge" sourceLinked="1"/>
        <c:majorTickMark val="none"/>
        <c:minorTickMark val="none"/>
        <c:tickLblPos val="none"/>
        <c:crossAx val="101121408"/>
        <c:crosses val="autoZero"/>
        <c:auto val="0"/>
        <c:lblAlgn val="ctr"/>
        <c:lblOffset val="100"/>
        <c:noMultiLvlLbl val="1"/>
      </c:catAx>
      <c:valAx>
        <c:axId val="10112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1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150720"/>
        <c:axId val="10115264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50720"/>
        <c:axId val="101152640"/>
      </c:lineChart>
      <c:catAx>
        <c:axId val="101150720"/>
        <c:scaling>
          <c:orientation val="minMax"/>
        </c:scaling>
        <c:delete val="0"/>
        <c:axPos val="b"/>
        <c:numFmt formatCode="ge" sourceLinked="1"/>
        <c:majorTickMark val="none"/>
        <c:minorTickMark val="none"/>
        <c:tickLblPos val="none"/>
        <c:crossAx val="101152640"/>
        <c:crosses val="autoZero"/>
        <c:auto val="0"/>
        <c:lblAlgn val="ctr"/>
        <c:lblOffset val="100"/>
        <c:noMultiLvlLbl val="1"/>
      </c:catAx>
      <c:valAx>
        <c:axId val="1011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50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173504"/>
        <c:axId val="10147059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73504"/>
        <c:axId val="101470592"/>
      </c:lineChart>
      <c:catAx>
        <c:axId val="101173504"/>
        <c:scaling>
          <c:orientation val="minMax"/>
        </c:scaling>
        <c:delete val="0"/>
        <c:axPos val="b"/>
        <c:numFmt formatCode="ge" sourceLinked="1"/>
        <c:majorTickMark val="none"/>
        <c:minorTickMark val="none"/>
        <c:tickLblPos val="none"/>
        <c:crossAx val="101470592"/>
        <c:crosses val="autoZero"/>
        <c:auto val="0"/>
        <c:lblAlgn val="ctr"/>
        <c:lblOffset val="100"/>
        <c:noMultiLvlLbl val="1"/>
      </c:catAx>
      <c:valAx>
        <c:axId val="10147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483264"/>
        <c:axId val="10148518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83264"/>
        <c:axId val="101485184"/>
      </c:lineChart>
      <c:catAx>
        <c:axId val="101483264"/>
        <c:scaling>
          <c:orientation val="minMax"/>
        </c:scaling>
        <c:delete val="0"/>
        <c:axPos val="b"/>
        <c:numFmt formatCode="ge" sourceLinked="1"/>
        <c:majorTickMark val="none"/>
        <c:minorTickMark val="none"/>
        <c:tickLblPos val="none"/>
        <c:crossAx val="101485184"/>
        <c:crosses val="autoZero"/>
        <c:auto val="0"/>
        <c:lblAlgn val="ctr"/>
        <c:lblOffset val="100"/>
        <c:noMultiLvlLbl val="1"/>
      </c:catAx>
      <c:valAx>
        <c:axId val="101485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1483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276672"/>
        <c:axId val="10128704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76672"/>
        <c:axId val="101287040"/>
      </c:lineChart>
      <c:catAx>
        <c:axId val="101276672"/>
        <c:scaling>
          <c:orientation val="minMax"/>
        </c:scaling>
        <c:delete val="0"/>
        <c:axPos val="b"/>
        <c:numFmt formatCode="ge" sourceLinked="1"/>
        <c:majorTickMark val="none"/>
        <c:minorTickMark val="none"/>
        <c:tickLblPos val="none"/>
        <c:crossAx val="101287040"/>
        <c:crosses val="autoZero"/>
        <c:auto val="0"/>
        <c:lblAlgn val="ctr"/>
        <c:lblOffset val="100"/>
        <c:noMultiLvlLbl val="1"/>
      </c:catAx>
      <c:valAx>
        <c:axId val="10128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7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307904"/>
        <c:axId val="10130982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7904"/>
        <c:axId val="101309824"/>
      </c:lineChart>
      <c:catAx>
        <c:axId val="101307904"/>
        <c:scaling>
          <c:orientation val="minMax"/>
        </c:scaling>
        <c:delete val="0"/>
        <c:axPos val="b"/>
        <c:numFmt formatCode="ge" sourceLinked="1"/>
        <c:majorTickMark val="none"/>
        <c:minorTickMark val="none"/>
        <c:tickLblPos val="none"/>
        <c:crossAx val="101309824"/>
        <c:crosses val="autoZero"/>
        <c:auto val="0"/>
        <c:lblAlgn val="ctr"/>
        <c:lblOffset val="100"/>
        <c:noMultiLvlLbl val="1"/>
      </c:catAx>
      <c:valAx>
        <c:axId val="10130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0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351424"/>
        <c:axId val="10135334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51424"/>
        <c:axId val="101353344"/>
      </c:lineChart>
      <c:catAx>
        <c:axId val="101351424"/>
        <c:scaling>
          <c:orientation val="minMax"/>
        </c:scaling>
        <c:delete val="0"/>
        <c:axPos val="b"/>
        <c:numFmt formatCode="ge" sourceLinked="1"/>
        <c:majorTickMark val="none"/>
        <c:minorTickMark val="none"/>
        <c:tickLblPos val="none"/>
        <c:crossAx val="101353344"/>
        <c:crosses val="autoZero"/>
        <c:auto val="0"/>
        <c:lblAlgn val="ctr"/>
        <c:lblOffset val="100"/>
        <c:noMultiLvlLbl val="1"/>
      </c:catAx>
      <c:valAx>
        <c:axId val="10135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5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2566144"/>
        <c:axId val="10257241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66144"/>
        <c:axId val="102572416"/>
      </c:lineChart>
      <c:catAx>
        <c:axId val="102566144"/>
        <c:scaling>
          <c:orientation val="minMax"/>
        </c:scaling>
        <c:delete val="0"/>
        <c:axPos val="b"/>
        <c:numFmt formatCode="ge" sourceLinked="1"/>
        <c:majorTickMark val="none"/>
        <c:minorTickMark val="none"/>
        <c:tickLblPos val="none"/>
        <c:crossAx val="102572416"/>
        <c:crosses val="autoZero"/>
        <c:auto val="0"/>
        <c:lblAlgn val="ctr"/>
        <c:lblOffset val="100"/>
        <c:noMultiLvlLbl val="1"/>
      </c:catAx>
      <c:valAx>
        <c:axId val="10257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566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2610048"/>
        <c:axId val="10261196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10048"/>
        <c:axId val="102611968"/>
      </c:lineChart>
      <c:catAx>
        <c:axId val="102610048"/>
        <c:scaling>
          <c:orientation val="minMax"/>
        </c:scaling>
        <c:delete val="0"/>
        <c:axPos val="b"/>
        <c:numFmt formatCode="ge" sourceLinked="1"/>
        <c:majorTickMark val="none"/>
        <c:minorTickMark val="none"/>
        <c:tickLblPos val="none"/>
        <c:crossAx val="102611968"/>
        <c:crosses val="autoZero"/>
        <c:auto val="0"/>
        <c:lblAlgn val="ctr"/>
        <c:lblOffset val="100"/>
        <c:noMultiLvlLbl val="1"/>
      </c:catAx>
      <c:valAx>
        <c:axId val="102611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61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2653312"/>
        <c:axId val="1026595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53312"/>
        <c:axId val="102659584"/>
      </c:lineChart>
      <c:catAx>
        <c:axId val="102653312"/>
        <c:scaling>
          <c:orientation val="minMax"/>
        </c:scaling>
        <c:delete val="0"/>
        <c:axPos val="b"/>
        <c:numFmt formatCode="ge" sourceLinked="1"/>
        <c:majorTickMark val="none"/>
        <c:minorTickMark val="none"/>
        <c:tickLblPos val="none"/>
        <c:crossAx val="102659584"/>
        <c:crosses val="autoZero"/>
        <c:auto val="0"/>
        <c:lblAlgn val="ctr"/>
        <c:lblOffset val="100"/>
        <c:noMultiLvlLbl val="1"/>
      </c:catAx>
      <c:valAx>
        <c:axId val="10265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65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2681216"/>
        <c:axId val="1026915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81216"/>
        <c:axId val="102691584"/>
      </c:lineChart>
      <c:catAx>
        <c:axId val="102681216"/>
        <c:scaling>
          <c:orientation val="minMax"/>
        </c:scaling>
        <c:delete val="0"/>
        <c:axPos val="b"/>
        <c:numFmt formatCode="ge" sourceLinked="1"/>
        <c:majorTickMark val="none"/>
        <c:minorTickMark val="none"/>
        <c:tickLblPos val="none"/>
        <c:crossAx val="102691584"/>
        <c:crosses val="autoZero"/>
        <c:auto val="0"/>
        <c:lblAlgn val="ctr"/>
        <c:lblOffset val="100"/>
        <c:noMultiLvlLbl val="1"/>
      </c:catAx>
      <c:valAx>
        <c:axId val="10269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681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830080"/>
        <c:axId val="10483200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0080"/>
        <c:axId val="104832000"/>
      </c:lineChart>
      <c:catAx>
        <c:axId val="104830080"/>
        <c:scaling>
          <c:orientation val="minMax"/>
        </c:scaling>
        <c:delete val="0"/>
        <c:axPos val="b"/>
        <c:numFmt formatCode="ge" sourceLinked="1"/>
        <c:majorTickMark val="none"/>
        <c:minorTickMark val="none"/>
        <c:tickLblPos val="none"/>
        <c:crossAx val="104832000"/>
        <c:crosses val="autoZero"/>
        <c:auto val="0"/>
        <c:lblAlgn val="ctr"/>
        <c:lblOffset val="100"/>
        <c:noMultiLvlLbl val="1"/>
      </c:catAx>
      <c:valAx>
        <c:axId val="10483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83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5192832"/>
        <c:axId val="10520320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92832"/>
        <c:axId val="105203200"/>
      </c:lineChart>
      <c:catAx>
        <c:axId val="105192832"/>
        <c:scaling>
          <c:orientation val="minMax"/>
        </c:scaling>
        <c:delete val="0"/>
        <c:axPos val="b"/>
        <c:numFmt formatCode="ge" sourceLinked="1"/>
        <c:majorTickMark val="none"/>
        <c:minorTickMark val="none"/>
        <c:tickLblPos val="none"/>
        <c:crossAx val="105203200"/>
        <c:crosses val="autoZero"/>
        <c:auto val="0"/>
        <c:lblAlgn val="ctr"/>
        <c:lblOffset val="100"/>
        <c:noMultiLvlLbl val="1"/>
      </c:catAx>
      <c:valAx>
        <c:axId val="10520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9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5236352"/>
        <c:axId val="10524262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36352"/>
        <c:axId val="105242624"/>
      </c:lineChart>
      <c:catAx>
        <c:axId val="105236352"/>
        <c:scaling>
          <c:orientation val="minMax"/>
        </c:scaling>
        <c:delete val="0"/>
        <c:axPos val="b"/>
        <c:numFmt formatCode="ge" sourceLinked="1"/>
        <c:majorTickMark val="none"/>
        <c:minorTickMark val="none"/>
        <c:tickLblPos val="none"/>
        <c:crossAx val="105242624"/>
        <c:crosses val="autoZero"/>
        <c:auto val="0"/>
        <c:lblAlgn val="ctr"/>
        <c:lblOffset val="100"/>
        <c:noMultiLvlLbl val="1"/>
      </c:catAx>
      <c:valAx>
        <c:axId val="10524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3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233280"/>
        <c:axId val="10723520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33280"/>
        <c:axId val="107235200"/>
      </c:lineChart>
      <c:catAx>
        <c:axId val="107233280"/>
        <c:scaling>
          <c:orientation val="minMax"/>
        </c:scaling>
        <c:delete val="0"/>
        <c:axPos val="b"/>
        <c:numFmt formatCode="ge" sourceLinked="1"/>
        <c:majorTickMark val="none"/>
        <c:minorTickMark val="none"/>
        <c:tickLblPos val="none"/>
        <c:crossAx val="107235200"/>
        <c:crosses val="autoZero"/>
        <c:auto val="0"/>
        <c:lblAlgn val="ctr"/>
        <c:lblOffset val="100"/>
        <c:noMultiLvlLbl val="1"/>
      </c:catAx>
      <c:valAx>
        <c:axId val="10723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2332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280640"/>
        <c:axId val="10755315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80640"/>
        <c:axId val="107553152"/>
      </c:lineChart>
      <c:catAx>
        <c:axId val="107280640"/>
        <c:scaling>
          <c:orientation val="minMax"/>
        </c:scaling>
        <c:delete val="0"/>
        <c:axPos val="b"/>
        <c:numFmt formatCode="ge" sourceLinked="1"/>
        <c:majorTickMark val="none"/>
        <c:minorTickMark val="none"/>
        <c:tickLblPos val="none"/>
        <c:crossAx val="107553152"/>
        <c:crosses val="autoZero"/>
        <c:auto val="0"/>
        <c:lblAlgn val="ctr"/>
        <c:lblOffset val="100"/>
        <c:noMultiLvlLbl val="1"/>
      </c:catAx>
      <c:valAx>
        <c:axId val="107553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280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0</c:v>
                </c:pt>
                <c:pt idx="3">
                  <c:v>10.1</c:v>
                </c:pt>
                <c:pt idx="4">
                  <c:v>11.6</c:v>
                </c:pt>
              </c:numCache>
            </c:numRef>
          </c:val>
        </c:ser>
        <c:dLbls>
          <c:showLegendKey val="0"/>
          <c:showVal val="0"/>
          <c:showCatName val="0"/>
          <c:showSerName val="0"/>
          <c:showPercent val="0"/>
          <c:showBubbleSize val="0"/>
        </c:dLbls>
        <c:gapWidth val="180"/>
        <c:overlap val="-90"/>
        <c:axId val="107582208"/>
        <c:axId val="10758412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107582208"/>
        <c:axId val="107584128"/>
      </c:lineChart>
      <c:catAx>
        <c:axId val="107582208"/>
        <c:scaling>
          <c:orientation val="minMax"/>
        </c:scaling>
        <c:delete val="0"/>
        <c:axPos val="b"/>
        <c:numFmt formatCode="ge" sourceLinked="1"/>
        <c:majorTickMark val="none"/>
        <c:minorTickMark val="none"/>
        <c:tickLblPos val="none"/>
        <c:crossAx val="107584128"/>
        <c:crosses val="autoZero"/>
        <c:auto val="0"/>
        <c:lblAlgn val="ctr"/>
        <c:lblOffset val="100"/>
        <c:noMultiLvlLbl val="1"/>
      </c:catAx>
      <c:valAx>
        <c:axId val="10758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582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7.4</c:v>
                </c:pt>
                <c:pt idx="4">
                  <c:v>9.5</c:v>
                </c:pt>
              </c:numCache>
            </c:numRef>
          </c:val>
        </c:ser>
        <c:dLbls>
          <c:showLegendKey val="0"/>
          <c:showVal val="0"/>
          <c:showCatName val="0"/>
          <c:showSerName val="0"/>
          <c:showPercent val="0"/>
          <c:showBubbleSize val="0"/>
        </c:dLbls>
        <c:gapWidth val="180"/>
        <c:overlap val="-90"/>
        <c:axId val="107596800"/>
        <c:axId val="10768499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107596800"/>
        <c:axId val="107684992"/>
      </c:lineChart>
      <c:catAx>
        <c:axId val="107596800"/>
        <c:scaling>
          <c:orientation val="minMax"/>
        </c:scaling>
        <c:delete val="0"/>
        <c:axPos val="b"/>
        <c:numFmt formatCode="ge" sourceLinked="1"/>
        <c:majorTickMark val="none"/>
        <c:minorTickMark val="none"/>
        <c:tickLblPos val="none"/>
        <c:crossAx val="107684992"/>
        <c:crosses val="autoZero"/>
        <c:auto val="0"/>
        <c:lblAlgn val="ctr"/>
        <c:lblOffset val="100"/>
        <c:noMultiLvlLbl val="1"/>
      </c:catAx>
      <c:valAx>
        <c:axId val="10768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59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1268.9000000000001</c:v>
                </c:pt>
                <c:pt idx="4">
                  <c:v>1100.9000000000001</c:v>
                </c:pt>
              </c:numCache>
            </c:numRef>
          </c:val>
        </c:ser>
        <c:dLbls>
          <c:showLegendKey val="0"/>
          <c:showVal val="0"/>
          <c:showCatName val="0"/>
          <c:showSerName val="0"/>
          <c:showPercent val="0"/>
          <c:showBubbleSize val="0"/>
        </c:dLbls>
        <c:gapWidth val="180"/>
        <c:overlap val="-90"/>
        <c:axId val="107717760"/>
        <c:axId val="10771968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107717760"/>
        <c:axId val="107719680"/>
      </c:lineChart>
      <c:catAx>
        <c:axId val="107717760"/>
        <c:scaling>
          <c:orientation val="minMax"/>
        </c:scaling>
        <c:delete val="0"/>
        <c:axPos val="b"/>
        <c:numFmt formatCode="ge" sourceLinked="1"/>
        <c:majorTickMark val="none"/>
        <c:minorTickMark val="none"/>
        <c:tickLblPos val="none"/>
        <c:crossAx val="107719680"/>
        <c:crosses val="autoZero"/>
        <c:auto val="0"/>
        <c:lblAlgn val="ctr"/>
        <c:lblOffset val="100"/>
        <c:noMultiLvlLbl val="1"/>
      </c:catAx>
      <c:valAx>
        <c:axId val="107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71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748736"/>
        <c:axId val="10776729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48736"/>
        <c:axId val="107767296"/>
      </c:lineChart>
      <c:catAx>
        <c:axId val="107748736"/>
        <c:scaling>
          <c:orientation val="minMax"/>
        </c:scaling>
        <c:delete val="0"/>
        <c:axPos val="b"/>
        <c:numFmt formatCode="ge" sourceLinked="1"/>
        <c:majorTickMark val="none"/>
        <c:minorTickMark val="none"/>
        <c:tickLblPos val="none"/>
        <c:crossAx val="107767296"/>
        <c:crosses val="autoZero"/>
        <c:auto val="0"/>
        <c:lblAlgn val="ctr"/>
        <c:lblOffset val="100"/>
        <c:noMultiLvlLbl val="1"/>
      </c:catAx>
      <c:valAx>
        <c:axId val="1077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74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07795968"/>
        <c:axId val="1077978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107795968"/>
        <c:axId val="107797888"/>
      </c:lineChart>
      <c:catAx>
        <c:axId val="107795968"/>
        <c:scaling>
          <c:orientation val="minMax"/>
        </c:scaling>
        <c:delete val="0"/>
        <c:axPos val="b"/>
        <c:numFmt formatCode="ge" sourceLinked="1"/>
        <c:majorTickMark val="none"/>
        <c:minorTickMark val="none"/>
        <c:tickLblPos val="none"/>
        <c:crossAx val="107797888"/>
        <c:crosses val="autoZero"/>
        <c:auto val="0"/>
        <c:lblAlgn val="ctr"/>
        <c:lblOffset val="100"/>
        <c:noMultiLvlLbl val="1"/>
      </c:catAx>
      <c:valAx>
        <c:axId val="10779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79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294266</xdr:colOff>
      <xdr:row>41</xdr:row>
      <xdr:rowOff>117765</xdr:rowOff>
    </xdr:from>
    <xdr:ext cx="2608406" cy="392415"/>
    <xdr:sp macro="" textlink="データ!KT9">
      <xdr:nvSpPr>
        <xdr:cNvPr id="28" name="正方形/長方形 27"/>
        <xdr:cNvSpPr/>
      </xdr:nvSpPr>
      <xdr:spPr>
        <a:xfrm>
          <a:off x="27073123"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2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2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2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3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3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302"/>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303"/>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304"/>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305"/>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306"/>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307"/>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308"/>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309"/>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310"/>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311"/>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31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31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31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31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31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317"/>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318"/>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319"/>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320"/>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321"/>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322"/>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323"/>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324"/>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325"/>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326"/>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32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32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32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33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33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33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33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33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33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33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33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33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33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34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34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342"/>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34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34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73" zoomScale="70" zoomScaleNormal="70" workbookViewId="0">
      <pane xSplit="18705" topLeftCell="AQ1"/>
      <selection activeCell="AK99" sqref="AK99:AQ117"/>
      <selection pane="topRight" activeCell="AQ1" sqref="AQ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鳥取市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175</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f>データ!O6</f>
        <v>1</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176</v>
      </c>
      <c r="G7" s="145"/>
      <c r="H7" s="145"/>
      <c r="I7" s="145"/>
      <c r="J7" s="146" t="str">
        <f>データ!S6</f>
        <v>無</v>
      </c>
      <c r="K7" s="146"/>
      <c r="L7" s="146"/>
      <c r="M7" s="146"/>
      <c r="N7" s="147" t="s">
        <v>127</v>
      </c>
      <c r="O7" s="147"/>
      <c r="P7" s="147"/>
      <c r="Q7" s="148"/>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9" t="s">
        <v>17</v>
      </c>
      <c r="C8" s="150"/>
      <c r="D8" s="150"/>
      <c r="E8" s="151"/>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2">
        <f>データ!U6</f>
        <v>100</v>
      </c>
      <c r="C9" s="153"/>
      <c r="D9" s="153"/>
      <c r="E9" s="154"/>
      <c r="F9" s="155"/>
      <c r="G9" s="155"/>
      <c r="H9" s="155"/>
      <c r="I9" s="155"/>
      <c r="J9" s="156"/>
      <c r="K9" s="156"/>
      <c r="L9" s="156"/>
      <c r="M9" s="156"/>
      <c r="N9" s="155"/>
      <c r="O9" s="155"/>
      <c r="P9" s="155"/>
      <c r="Q9" s="157"/>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1" t="str">
        <f>データ!V6</f>
        <v>-</v>
      </c>
      <c r="G12" s="162"/>
      <c r="H12" s="161" t="str">
        <f>データ!W6</f>
        <v>-</v>
      </c>
      <c r="I12" s="162"/>
      <c r="J12" s="161" t="str">
        <f>データ!X6</f>
        <v>-</v>
      </c>
      <c r="K12" s="162"/>
      <c r="L12" s="161" t="str">
        <f>データ!Y6</f>
        <v>-</v>
      </c>
      <c r="M12" s="162"/>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9" t="s">
        <v>22</v>
      </c>
      <c r="C13" s="150"/>
      <c r="D13" s="150"/>
      <c r="E13" s="151"/>
      <c r="F13" s="161" t="str">
        <f>データ!AA6</f>
        <v>-</v>
      </c>
      <c r="G13" s="162"/>
      <c r="H13" s="161" t="str">
        <f>データ!AB6</f>
        <v>-</v>
      </c>
      <c r="I13" s="162"/>
      <c r="J13" s="161" t="str">
        <f>データ!AC6</f>
        <v>-</v>
      </c>
      <c r="K13" s="162"/>
      <c r="L13" s="161" t="str">
        <f>データ!AD6</f>
        <v>-</v>
      </c>
      <c r="M13" s="162"/>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9" t="s">
        <v>23</v>
      </c>
      <c r="C14" s="150"/>
      <c r="D14" s="150"/>
      <c r="E14" s="151"/>
      <c r="F14" s="161" t="str">
        <f>データ!AF6</f>
        <v>-</v>
      </c>
      <c r="G14" s="162"/>
      <c r="H14" s="161" t="str">
        <f>データ!AG6</f>
        <v>-</v>
      </c>
      <c r="I14" s="162"/>
      <c r="J14" s="161" t="str">
        <f>データ!AH6</f>
        <v>-</v>
      </c>
      <c r="K14" s="162"/>
      <c r="L14" s="161" t="str">
        <f>データ!AI6</f>
        <v>-</v>
      </c>
      <c r="M14" s="162"/>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5" t="s">
        <v>24</v>
      </c>
      <c r="C15" s="166"/>
      <c r="D15" s="166"/>
      <c r="E15" s="167"/>
      <c r="F15" s="168" t="str">
        <f>データ!AK6</f>
        <v>-</v>
      </c>
      <c r="G15" s="168"/>
      <c r="H15" s="168" t="str">
        <f>データ!AL6</f>
        <v>-</v>
      </c>
      <c r="I15" s="168"/>
      <c r="J15" s="168" t="str">
        <f>データ!AM6</f>
        <v>-</v>
      </c>
      <c r="K15" s="168"/>
      <c r="L15" s="168">
        <f>データ!AN6</f>
        <v>541</v>
      </c>
      <c r="M15" s="168"/>
      <c r="N15" s="169">
        <f>データ!AO6</f>
        <v>622</v>
      </c>
      <c r="O15" s="170"/>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1" t="s">
        <v>25</v>
      </c>
      <c r="C16" s="172"/>
      <c r="D16" s="172"/>
      <c r="E16" s="173"/>
      <c r="F16" s="174" t="str">
        <f>データ!AP6</f>
        <v>-</v>
      </c>
      <c r="G16" s="174"/>
      <c r="H16" s="174" t="str">
        <f>データ!AQ6</f>
        <v>-</v>
      </c>
      <c r="I16" s="174"/>
      <c r="J16" s="174" t="str">
        <f>データ!AR6</f>
        <v>-</v>
      </c>
      <c r="K16" s="174"/>
      <c r="L16" s="174">
        <f>データ!AS6</f>
        <v>541</v>
      </c>
      <c r="M16" s="174"/>
      <c r="N16" s="163">
        <f>データ!AT6</f>
        <v>622</v>
      </c>
      <c r="O16" s="164"/>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5"/>
      <c r="C18" s="176"/>
      <c r="D18" s="176"/>
      <c r="E18" s="176"/>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1" t="s">
        <v>28</v>
      </c>
      <c r="C19" s="172"/>
      <c r="D19" s="172"/>
      <c r="E19" s="173"/>
      <c r="F19" s="177" t="str">
        <f>データ!AU6</f>
        <v>-</v>
      </c>
      <c r="G19" s="177"/>
      <c r="H19" s="177"/>
      <c r="I19" s="177">
        <f>データ!AV6</f>
        <v>26879</v>
      </c>
      <c r="J19" s="177"/>
      <c r="K19" s="177"/>
      <c r="L19" s="177">
        <f>データ!AW6</f>
        <v>26879</v>
      </c>
      <c r="M19" s="177"/>
      <c r="N19" s="177"/>
      <c r="O19" s="178"/>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32</v>
      </c>
      <c r="AL39" s="180"/>
      <c r="AM39" s="180"/>
      <c r="AN39" s="180"/>
      <c r="AO39" s="180"/>
      <c r="AP39" s="180"/>
      <c r="AQ39" s="181"/>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34</v>
      </c>
      <c r="AL97" s="180"/>
      <c r="AM97" s="180"/>
      <c r="AN97" s="180"/>
      <c r="AO97" s="180"/>
      <c r="AP97" s="180"/>
      <c r="AQ97" s="181"/>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177</v>
      </c>
      <c r="AL99" s="188"/>
      <c r="AM99" s="188"/>
      <c r="AN99" s="188"/>
      <c r="AO99" s="188"/>
      <c r="AP99" s="188"/>
      <c r="AQ99" s="18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312011</v>
      </c>
      <c r="D6" s="64" t="str">
        <f t="shared" si="6"/>
        <v>47</v>
      </c>
      <c r="E6" s="64" t="str">
        <f t="shared" si="6"/>
        <v>04</v>
      </c>
      <c r="F6" s="64" t="str">
        <f t="shared" si="6"/>
        <v>0</v>
      </c>
      <c r="G6" s="64" t="str">
        <f t="shared" si="6"/>
        <v>000</v>
      </c>
      <c r="H6" s="64" t="str">
        <f t="shared" si="6"/>
        <v>鳥取県　鳥取市</v>
      </c>
      <c r="I6" s="64" t="str">
        <f t="shared" si="6"/>
        <v>法非適用</v>
      </c>
      <c r="J6" s="64" t="str">
        <f t="shared" si="6"/>
        <v>電気事業</v>
      </c>
      <c r="K6" s="65" t="str">
        <f t="shared" si="6"/>
        <v>該当数値なし</v>
      </c>
      <c r="L6" s="66" t="str">
        <f t="shared" si="6"/>
        <v>-</v>
      </c>
      <c r="M6" s="66" t="str">
        <f t="shared" si="6"/>
        <v>-</v>
      </c>
      <c r="N6" s="66" t="str">
        <f t="shared" si="6"/>
        <v>-</v>
      </c>
      <c r="O6" s="66">
        <f t="shared" si="6"/>
        <v>1</v>
      </c>
      <c r="P6" s="66" t="str">
        <f t="shared" si="6"/>
        <v>-</v>
      </c>
      <c r="Q6" s="67" t="str">
        <f>Q7</f>
        <v>平成46年3月31日　鳥取市青谷町いかり原太陽光発電所</v>
      </c>
      <c r="R6" s="68" t="str">
        <f t="shared" si="6"/>
        <v>平成46年3月31日　鳥取市青谷町いかり原太陽光発電所</v>
      </c>
      <c r="S6" s="64" t="str">
        <f t="shared" si="6"/>
        <v>無</v>
      </c>
      <c r="T6" s="68" t="str">
        <f t="shared" si="6"/>
        <v>株式会社とっとり市民電力</v>
      </c>
      <c r="U6" s="65">
        <f t="shared" si="6"/>
        <v>100</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541</v>
      </c>
      <c r="AO6" s="66">
        <f t="shared" si="6"/>
        <v>622</v>
      </c>
      <c r="AP6" s="66" t="str">
        <f t="shared" si="6"/>
        <v>-</v>
      </c>
      <c r="AQ6" s="66" t="str">
        <f t="shared" si="6"/>
        <v>-</v>
      </c>
      <c r="AR6" s="66" t="str">
        <f t="shared" si="6"/>
        <v>-</v>
      </c>
      <c r="AS6" s="66">
        <f t="shared" si="6"/>
        <v>541</v>
      </c>
      <c r="AT6" s="66">
        <f t="shared" si="6"/>
        <v>622</v>
      </c>
      <c r="AU6" s="66" t="str">
        <f t="shared" si="6"/>
        <v>-</v>
      </c>
      <c r="AV6" s="66">
        <f t="shared" si="6"/>
        <v>26879</v>
      </c>
      <c r="AW6" s="66">
        <f t="shared" si="6"/>
        <v>26879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1</v>
      </c>
      <c r="P7" s="77" t="s">
        <v>124</v>
      </c>
      <c r="Q7" s="78" t="s">
        <v>125</v>
      </c>
      <c r="R7" s="78" t="s">
        <v>125</v>
      </c>
      <c r="S7" s="79" t="s">
        <v>126</v>
      </c>
      <c r="T7" s="78" t="s">
        <v>127</v>
      </c>
      <c r="U7" s="75">
        <v>100</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v>541</v>
      </c>
      <c r="AO7" s="77">
        <v>622</v>
      </c>
      <c r="AP7" s="77" t="s">
        <v>124</v>
      </c>
      <c r="AQ7" s="77" t="s">
        <v>124</v>
      </c>
      <c r="AR7" s="77" t="s">
        <v>124</v>
      </c>
      <c r="AS7" s="77">
        <v>541</v>
      </c>
      <c r="AT7" s="77">
        <v>622</v>
      </c>
      <c r="AU7" s="77" t="s">
        <v>124</v>
      </c>
      <c r="AV7" s="77">
        <v>26879</v>
      </c>
      <c r="AW7" s="77">
        <v>26879</v>
      </c>
      <c r="AX7" s="80" t="s">
        <v>124</v>
      </c>
      <c r="AY7" s="80" t="s">
        <v>124</v>
      </c>
      <c r="AZ7" s="80">
        <v>100.1</v>
      </c>
      <c r="BA7" s="80">
        <v>531</v>
      </c>
      <c r="BB7" s="80">
        <v>360.3</v>
      </c>
      <c r="BC7" s="80" t="s">
        <v>124</v>
      </c>
      <c r="BD7" s="80" t="s">
        <v>124</v>
      </c>
      <c r="BE7" s="80">
        <v>164.5</v>
      </c>
      <c r="BF7" s="80">
        <v>124.7</v>
      </c>
      <c r="BG7" s="80">
        <v>118.8</v>
      </c>
      <c r="BH7" s="80">
        <v>100</v>
      </c>
      <c r="BI7" s="80" t="s">
        <v>124</v>
      </c>
      <c r="BJ7" s="80" t="s">
        <v>124</v>
      </c>
      <c r="BK7" s="80" t="s">
        <v>124</v>
      </c>
      <c r="BL7" s="80">
        <v>868.2</v>
      </c>
      <c r="BM7" s="80">
        <v>527.29999999999995</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12994.5</v>
      </c>
      <c r="CI7" s="80">
        <v>12000</v>
      </c>
      <c r="CJ7" s="80" t="s">
        <v>124</v>
      </c>
      <c r="CK7" s="80" t="s">
        <v>124</v>
      </c>
      <c r="CL7" s="80">
        <v>11717.4</v>
      </c>
      <c r="CM7" s="80">
        <v>17642.5</v>
      </c>
      <c r="CN7" s="80">
        <v>18815.8</v>
      </c>
      <c r="CO7" s="77" t="s">
        <v>124</v>
      </c>
      <c r="CP7" s="77" t="s">
        <v>124</v>
      </c>
      <c r="CQ7" s="77">
        <v>-2418</v>
      </c>
      <c r="CR7" s="77">
        <v>32225</v>
      </c>
      <c r="CS7" s="77">
        <v>21794</v>
      </c>
      <c r="CT7" s="77" t="s">
        <v>124</v>
      </c>
      <c r="CU7" s="77" t="s">
        <v>124</v>
      </c>
      <c r="CV7" s="77">
        <v>108538</v>
      </c>
      <c r="CW7" s="77">
        <v>58539</v>
      </c>
      <c r="CX7" s="77">
        <v>37685</v>
      </c>
      <c r="CY7" s="77">
        <v>610</v>
      </c>
      <c r="CZ7" s="80" t="s">
        <v>124</v>
      </c>
      <c r="DA7" s="80" t="s">
        <v>124</v>
      </c>
      <c r="DB7" s="80">
        <v>0</v>
      </c>
      <c r="DC7" s="80">
        <v>10.1</v>
      </c>
      <c r="DD7" s="80">
        <v>11.6</v>
      </c>
      <c r="DE7" s="80" t="s">
        <v>124</v>
      </c>
      <c r="DF7" s="80" t="s">
        <v>124</v>
      </c>
      <c r="DG7" s="80">
        <v>38.5</v>
      </c>
      <c r="DH7" s="80">
        <v>37.700000000000003</v>
      </c>
      <c r="DI7" s="80">
        <v>33.9</v>
      </c>
      <c r="DJ7" s="80" t="s">
        <v>124</v>
      </c>
      <c r="DK7" s="80" t="s">
        <v>124</v>
      </c>
      <c r="DL7" s="80" t="s">
        <v>124</v>
      </c>
      <c r="DM7" s="80">
        <v>7.4</v>
      </c>
      <c r="DN7" s="80">
        <v>9.5</v>
      </c>
      <c r="DO7" s="80" t="s">
        <v>124</v>
      </c>
      <c r="DP7" s="80" t="s">
        <v>124</v>
      </c>
      <c r="DQ7" s="80">
        <v>21.6</v>
      </c>
      <c r="DR7" s="80">
        <v>13.7</v>
      </c>
      <c r="DS7" s="80">
        <v>16.3</v>
      </c>
      <c r="DT7" s="80" t="s">
        <v>124</v>
      </c>
      <c r="DU7" s="80" t="s">
        <v>124</v>
      </c>
      <c r="DV7" s="80" t="s">
        <v>124</v>
      </c>
      <c r="DW7" s="80">
        <v>1268.9000000000001</v>
      </c>
      <c r="DX7" s="80">
        <v>1100.9000000000001</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610</v>
      </c>
      <c r="KV7" s="80" t="s">
        <v>124</v>
      </c>
      <c r="KW7" s="80" t="s">
        <v>124</v>
      </c>
      <c r="KX7" s="80">
        <v>0</v>
      </c>
      <c r="KY7" s="80">
        <v>10.1</v>
      </c>
      <c r="KZ7" s="80">
        <v>11.6</v>
      </c>
      <c r="LA7" s="80" t="s">
        <v>124</v>
      </c>
      <c r="LB7" s="80" t="s">
        <v>124</v>
      </c>
      <c r="LC7" s="80">
        <v>6.4</v>
      </c>
      <c r="LD7" s="80">
        <v>13.7</v>
      </c>
      <c r="LE7" s="80">
        <v>12</v>
      </c>
      <c r="LF7" s="80" t="s">
        <v>124</v>
      </c>
      <c r="LG7" s="80" t="s">
        <v>124</v>
      </c>
      <c r="LH7" s="80" t="s">
        <v>124</v>
      </c>
      <c r="LI7" s="80">
        <v>7.4</v>
      </c>
      <c r="LJ7" s="80">
        <v>9.5</v>
      </c>
      <c r="LK7" s="80" t="s">
        <v>124</v>
      </c>
      <c r="LL7" s="80" t="s">
        <v>124</v>
      </c>
      <c r="LM7" s="80">
        <v>0.2</v>
      </c>
      <c r="LN7" s="80">
        <v>2.9</v>
      </c>
      <c r="LO7" s="80">
        <v>0.6</v>
      </c>
      <c r="LP7" s="80" t="s">
        <v>124</v>
      </c>
      <c r="LQ7" s="80" t="s">
        <v>124</v>
      </c>
      <c r="LR7" s="80" t="s">
        <v>124</v>
      </c>
      <c r="LS7" s="80">
        <v>1268.9000000000001</v>
      </c>
      <c r="LT7" s="80">
        <v>1100.9000000000001</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1</v>
      </c>
      <c r="NI7" s="80">
        <v>1</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（最大出力合計610kW）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（最大出力合計610kW）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f>AZ7</f>
        <v>100.1</v>
      </c>
      <c r="BA11" s="92">
        <f>BA7</f>
        <v>531</v>
      </c>
      <c r="BB11" s="92">
        <f>BB7</f>
        <v>360.3</v>
      </c>
      <c r="BC11" s="81"/>
      <c r="BD11" s="81"/>
      <c r="BE11" s="81"/>
      <c r="BF11" s="81"/>
      <c r="BG11" s="81"/>
      <c r="BH11" s="91" t="s">
        <v>137</v>
      </c>
      <c r="BI11" s="92" t="str">
        <f>BI7</f>
        <v>-</v>
      </c>
      <c r="BJ11" s="92" t="str">
        <f>BJ7</f>
        <v>-</v>
      </c>
      <c r="BK11" s="92" t="str">
        <f>BK7</f>
        <v>-</v>
      </c>
      <c r="BL11" s="92">
        <f>BL7</f>
        <v>868.2</v>
      </c>
      <c r="BM11" s="92">
        <f>BM7</f>
        <v>527.29999999999995</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t="str">
        <f>CF7</f>
        <v>-</v>
      </c>
      <c r="CG11" s="92" t="str">
        <f>CG7</f>
        <v>-</v>
      </c>
      <c r="CH11" s="92">
        <f>CH7</f>
        <v>12994.5</v>
      </c>
      <c r="CI11" s="92">
        <f>CI7</f>
        <v>12000</v>
      </c>
      <c r="CJ11" s="81"/>
      <c r="CK11" s="81"/>
      <c r="CL11" s="81"/>
      <c r="CM11" s="81"/>
      <c r="CN11" s="91" t="s">
        <v>137</v>
      </c>
      <c r="CO11" s="93" t="str">
        <f>CO7</f>
        <v>-</v>
      </c>
      <c r="CP11" s="93" t="str">
        <f>CP7</f>
        <v>-</v>
      </c>
      <c r="CQ11" s="93">
        <f>CQ7</f>
        <v>-2418</v>
      </c>
      <c r="CR11" s="93">
        <f>CR7</f>
        <v>32225</v>
      </c>
      <c r="CS11" s="93">
        <f>CS7</f>
        <v>21794</v>
      </c>
      <c r="CT11" s="81"/>
      <c r="CU11" s="81"/>
      <c r="CV11" s="81"/>
      <c r="CW11" s="81"/>
      <c r="CX11" s="81"/>
      <c r="CY11" s="91" t="s">
        <v>138</v>
      </c>
      <c r="CZ11" s="92" t="str">
        <f>CZ7</f>
        <v>-</v>
      </c>
      <c r="DA11" s="92" t="str">
        <f>DA7</f>
        <v>-</v>
      </c>
      <c r="DB11" s="92">
        <f>DB7</f>
        <v>0</v>
      </c>
      <c r="DC11" s="92">
        <f>DC7</f>
        <v>10.1</v>
      </c>
      <c r="DD11" s="92">
        <f>DD7</f>
        <v>11.6</v>
      </c>
      <c r="DE11" s="81"/>
      <c r="DF11" s="81"/>
      <c r="DG11" s="81"/>
      <c r="DH11" s="81"/>
      <c r="DI11" s="91" t="s">
        <v>137</v>
      </c>
      <c r="DJ11" s="92" t="str">
        <f>DJ7</f>
        <v>-</v>
      </c>
      <c r="DK11" s="92" t="str">
        <f>DK7</f>
        <v>-</v>
      </c>
      <c r="DL11" s="92" t="str">
        <f>DL7</f>
        <v>-</v>
      </c>
      <c r="DM11" s="92">
        <f>DM7</f>
        <v>7.4</v>
      </c>
      <c r="DN11" s="92">
        <f>DN7</f>
        <v>9.5</v>
      </c>
      <c r="DO11" s="81"/>
      <c r="DP11" s="81"/>
      <c r="DQ11" s="81"/>
      <c r="DR11" s="81"/>
      <c r="DS11" s="91" t="s">
        <v>137</v>
      </c>
      <c r="DT11" s="92" t="str">
        <f>DT7</f>
        <v>-</v>
      </c>
      <c r="DU11" s="92" t="str">
        <f>DU7</f>
        <v>-</v>
      </c>
      <c r="DV11" s="92" t="str">
        <f>DV7</f>
        <v>-</v>
      </c>
      <c r="DW11" s="92">
        <f>DW7</f>
        <v>1268.9000000000001</v>
      </c>
      <c r="DX11" s="92">
        <f>DX7</f>
        <v>1100.9000000000001</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137</v>
      </c>
      <c r="EN11" s="92" t="str">
        <f>EN7</f>
        <v>-</v>
      </c>
      <c r="EO11" s="92" t="str">
        <f>EO7</f>
        <v>-</v>
      </c>
      <c r="EP11" s="92" t="str">
        <f>EP7</f>
        <v>-</v>
      </c>
      <c r="EQ11" s="92">
        <f>EQ7</f>
        <v>100</v>
      </c>
      <c r="ER11" s="92">
        <f>ER7</f>
        <v>100</v>
      </c>
      <c r="ES11" s="81"/>
      <c r="ET11" s="81"/>
      <c r="EU11" s="81"/>
      <c r="EV11" s="81"/>
      <c r="EW11" s="81"/>
      <c r="EX11" s="91" t="s">
        <v>139</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139</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140</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f>KX7</f>
        <v>0</v>
      </c>
      <c r="KY11" s="92">
        <f>KY7</f>
        <v>10.1</v>
      </c>
      <c r="KZ11" s="92">
        <f>KZ7</f>
        <v>11.6</v>
      </c>
      <c r="LA11" s="81"/>
      <c r="LB11" s="81"/>
      <c r="LC11" s="81"/>
      <c r="LD11" s="81"/>
      <c r="LE11" s="91" t="s">
        <v>137</v>
      </c>
      <c r="LF11" s="92" t="str">
        <f>LF7</f>
        <v>-</v>
      </c>
      <c r="LG11" s="92" t="str">
        <f>LG7</f>
        <v>-</v>
      </c>
      <c r="LH11" s="92" t="str">
        <f>LH7</f>
        <v>-</v>
      </c>
      <c r="LI11" s="92">
        <f>LI7</f>
        <v>7.4</v>
      </c>
      <c r="LJ11" s="92">
        <f>LJ7</f>
        <v>9.5</v>
      </c>
      <c r="LK11" s="81"/>
      <c r="LL11" s="81"/>
      <c r="LM11" s="81"/>
      <c r="LN11" s="81"/>
      <c r="LO11" s="91" t="s">
        <v>137</v>
      </c>
      <c r="LP11" s="92" t="str">
        <f>LP7</f>
        <v>-</v>
      </c>
      <c r="LQ11" s="92" t="str">
        <f>LQ7</f>
        <v>-</v>
      </c>
      <c r="LR11" s="92" t="str">
        <f>LR7</f>
        <v>-</v>
      </c>
      <c r="LS11" s="92">
        <f>LS7</f>
        <v>1268.9000000000001</v>
      </c>
      <c r="LT11" s="92">
        <f>LT7</f>
        <v>1100.9000000000001</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t="str">
        <f>BC7</f>
        <v>-</v>
      </c>
      <c r="AY12" s="92" t="str">
        <f>BD7</f>
        <v>-</v>
      </c>
      <c r="AZ12" s="92">
        <f>BE7</f>
        <v>164.5</v>
      </c>
      <c r="BA12" s="92">
        <f>BF7</f>
        <v>124.7</v>
      </c>
      <c r="BB12" s="92">
        <f>BG7</f>
        <v>118.8</v>
      </c>
      <c r="BC12" s="81"/>
      <c r="BD12" s="81"/>
      <c r="BE12" s="81"/>
      <c r="BF12" s="81"/>
      <c r="BG12" s="81"/>
      <c r="BH12" s="91" t="s">
        <v>141</v>
      </c>
      <c r="BI12" s="92" t="str">
        <f>BN7</f>
        <v>-</v>
      </c>
      <c r="BJ12" s="92" t="str">
        <f>BO7</f>
        <v>-</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t="str">
        <f>CJ7</f>
        <v>-</v>
      </c>
      <c r="CF12" s="92" t="str">
        <f>CK7</f>
        <v>-</v>
      </c>
      <c r="CG12" s="92">
        <f>CL7</f>
        <v>11717.4</v>
      </c>
      <c r="CH12" s="92">
        <f>CM7</f>
        <v>17642.5</v>
      </c>
      <c r="CI12" s="92">
        <f>CN7</f>
        <v>18815.8</v>
      </c>
      <c r="CJ12" s="81"/>
      <c r="CK12" s="81"/>
      <c r="CL12" s="81"/>
      <c r="CM12" s="81"/>
      <c r="CN12" s="91" t="s">
        <v>141</v>
      </c>
      <c r="CO12" s="93" t="str">
        <f>CT7</f>
        <v>-</v>
      </c>
      <c r="CP12" s="93" t="str">
        <f>CU7</f>
        <v>-</v>
      </c>
      <c r="CQ12" s="93">
        <f>CV7</f>
        <v>108538</v>
      </c>
      <c r="CR12" s="93">
        <f>CW7</f>
        <v>58539</v>
      </c>
      <c r="CS12" s="93">
        <f>CX7</f>
        <v>37685</v>
      </c>
      <c r="CT12" s="81"/>
      <c r="CU12" s="81"/>
      <c r="CV12" s="81"/>
      <c r="CW12" s="81"/>
      <c r="CX12" s="81"/>
      <c r="CY12" s="91" t="s">
        <v>142</v>
      </c>
      <c r="CZ12" s="92" t="str">
        <f>DE7</f>
        <v>-</v>
      </c>
      <c r="DA12" s="92" t="str">
        <f>DF7</f>
        <v>-</v>
      </c>
      <c r="DB12" s="92">
        <f>DG7</f>
        <v>38.5</v>
      </c>
      <c r="DC12" s="92">
        <f>DH7</f>
        <v>37.700000000000003</v>
      </c>
      <c r="DD12" s="92">
        <f>DI7</f>
        <v>33.9</v>
      </c>
      <c r="DE12" s="81"/>
      <c r="DF12" s="81"/>
      <c r="DG12" s="81"/>
      <c r="DH12" s="81"/>
      <c r="DI12" s="91" t="s">
        <v>141</v>
      </c>
      <c r="DJ12" s="92" t="str">
        <f>DO7</f>
        <v>-</v>
      </c>
      <c r="DK12" s="92" t="str">
        <f>DP7</f>
        <v>-</v>
      </c>
      <c r="DL12" s="92">
        <f>DQ7</f>
        <v>21.6</v>
      </c>
      <c r="DM12" s="92">
        <f>DR7</f>
        <v>13.7</v>
      </c>
      <c r="DN12" s="92">
        <f>DS7</f>
        <v>16.3</v>
      </c>
      <c r="DO12" s="81"/>
      <c r="DP12" s="81"/>
      <c r="DQ12" s="81"/>
      <c r="DR12" s="81"/>
      <c r="DS12" s="91" t="s">
        <v>141</v>
      </c>
      <c r="DT12" s="92" t="str">
        <f>DY7</f>
        <v>-</v>
      </c>
      <c r="DU12" s="92" t="str">
        <f>DZ7</f>
        <v>-</v>
      </c>
      <c r="DV12" s="92">
        <f>EA7</f>
        <v>102.5</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141</v>
      </c>
      <c r="EN12" s="92" t="str">
        <f>ES7</f>
        <v>-</v>
      </c>
      <c r="EO12" s="92" t="str">
        <f>ET7</f>
        <v>-</v>
      </c>
      <c r="EP12" s="92">
        <f>EU7</f>
        <v>55.5</v>
      </c>
      <c r="EQ12" s="92">
        <f>EV7</f>
        <v>70.2</v>
      </c>
      <c r="ER12" s="92">
        <f>EW7</f>
        <v>72.7</v>
      </c>
      <c r="ES12" s="81"/>
      <c r="ET12" s="81"/>
      <c r="EU12" s="81"/>
      <c r="EV12" s="81"/>
      <c r="EW12" s="81"/>
      <c r="EX12" s="91" t="s">
        <v>141</v>
      </c>
      <c r="EY12" s="92" t="str">
        <f>IF($EY$8,FD7,"-")</f>
        <v>-</v>
      </c>
      <c r="EZ12" s="92" t="str">
        <f>IF($EY$8,FE7,"-")</f>
        <v>-</v>
      </c>
      <c r="FA12" s="92" t="str">
        <f>IF($EY$8,FF7,"-")</f>
        <v>-</v>
      </c>
      <c r="FB12" s="92" t="str">
        <f>IF($EY$8,FG7,"-")</f>
        <v>-</v>
      </c>
      <c r="FC12" s="92" t="str">
        <f>IF($EY$8,FH7,"-")</f>
        <v>-</v>
      </c>
      <c r="FD12" s="81"/>
      <c r="FE12" s="81"/>
      <c r="FF12" s="81"/>
      <c r="FG12" s="81"/>
      <c r="FH12" s="91" t="s">
        <v>141</v>
      </c>
      <c r="FI12" s="92" t="str">
        <f>IF($FI$8,FN7,"-")</f>
        <v>-</v>
      </c>
      <c r="FJ12" s="92" t="str">
        <f>IF($FI$8,FO7,"-")</f>
        <v>-</v>
      </c>
      <c r="FK12" s="92" t="str">
        <f>IF($FI$8,FP7,"-")</f>
        <v>-</v>
      </c>
      <c r="FL12" s="92" t="str">
        <f>IF($FI$8,FQ7,"-")</f>
        <v>-</v>
      </c>
      <c r="FM12" s="92" t="str">
        <f>IF($FI$8,FR7,"-")</f>
        <v>-</v>
      </c>
      <c r="FN12" s="81"/>
      <c r="FO12" s="81"/>
      <c r="FP12" s="81"/>
      <c r="FQ12" s="81"/>
      <c r="FR12" s="91" t="s">
        <v>141</v>
      </c>
      <c r="FS12" s="92" t="str">
        <f>IF($FS$8,FX7,"-")</f>
        <v>-</v>
      </c>
      <c r="FT12" s="92" t="str">
        <f>IF($FS$8,FY7,"-")</f>
        <v>-</v>
      </c>
      <c r="FU12" s="92" t="str">
        <f>IF($FS$8,FZ7,"-")</f>
        <v>-</v>
      </c>
      <c r="FV12" s="92" t="str">
        <f>IF($FS$8,GA7,"-")</f>
        <v>-</v>
      </c>
      <c r="FW12" s="92" t="str">
        <f>IF($FS$8,GB7,"-")</f>
        <v>-</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t="str">
        <f>IF($GM$8,GV7,"-")</f>
        <v>-</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f>IF($KV$8,LC7,"-")</f>
        <v>6.4</v>
      </c>
      <c r="KY12" s="92">
        <f>IF($KV$8,LD7,"-")</f>
        <v>13.7</v>
      </c>
      <c r="KZ12" s="92">
        <f>IF($KV$8,LE7,"-")</f>
        <v>12</v>
      </c>
      <c r="LA12" s="81"/>
      <c r="LB12" s="81"/>
      <c r="LC12" s="81"/>
      <c r="LD12" s="81"/>
      <c r="LE12" s="91" t="s">
        <v>141</v>
      </c>
      <c r="LF12" s="92" t="str">
        <f>IF($LF$8,LK7,"-")</f>
        <v>-</v>
      </c>
      <c r="LG12" s="92" t="str">
        <f>IF($LF$8,LL7,"-")</f>
        <v>-</v>
      </c>
      <c r="LH12" s="92">
        <f>IF($LF$8,LM7,"-")</f>
        <v>0.2</v>
      </c>
      <c r="LI12" s="92">
        <f>IF($LF$8,LN7,"-")</f>
        <v>2.9</v>
      </c>
      <c r="LJ12" s="92">
        <f>IF($LF$8,LO7,"-")</f>
        <v>0.6</v>
      </c>
      <c r="LK12" s="81"/>
      <c r="LL12" s="81"/>
      <c r="LM12" s="81"/>
      <c r="LN12" s="81"/>
      <c r="LO12" s="91" t="s">
        <v>141</v>
      </c>
      <c r="LP12" s="92" t="str">
        <f>IF($LP$8,LU7,"-")</f>
        <v>-</v>
      </c>
      <c r="LQ12" s="92" t="str">
        <f>IF($LP$8,LV7,"-")</f>
        <v>-</v>
      </c>
      <c r="LR12" s="92">
        <f>IF($LP$8,LW7,"-")</f>
        <v>460.6</v>
      </c>
      <c r="LS12" s="92">
        <f>IF($LP$8,LX7,"-")</f>
        <v>282.39999999999998</v>
      </c>
      <c r="LT12" s="92">
        <f>IF($LP$8,LY7,"-")</f>
        <v>213.5</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94" t="s">
        <v>146</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147</v>
      </c>
      <c r="C15" s="193"/>
      <c r="D15" s="97"/>
      <c r="E15" s="94">
        <v>1</v>
      </c>
      <c r="F15" s="193" t="s">
        <v>148</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150</v>
      </c>
      <c r="C16" s="193"/>
      <c r="D16" s="97"/>
      <c r="E16" s="94">
        <f>E15+1</f>
        <v>2</v>
      </c>
      <c r="F16" s="193" t="s">
        <v>151</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152</v>
      </c>
      <c r="C17" s="193"/>
      <c r="D17" s="97"/>
      <c r="E17" s="94">
        <f t="shared" ref="E17" si="8">E16+1</f>
        <v>3</v>
      </c>
      <c r="F17" s="193" t="s">
        <v>153</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t="e">
        <f>IF(AX7="-",NA(),AX7)</f>
        <v>#N/A</v>
      </c>
      <c r="AY17" s="102" t="e">
        <f t="shared" ref="AY17:BB17" si="9">IF(AY7="-",NA(),AY7)</f>
        <v>#N/A</v>
      </c>
      <c r="AZ17" s="102">
        <f t="shared" si="9"/>
        <v>100.1</v>
      </c>
      <c r="BA17" s="102">
        <f t="shared" si="9"/>
        <v>531</v>
      </c>
      <c r="BB17" s="102">
        <f t="shared" si="9"/>
        <v>360.3</v>
      </c>
      <c r="BC17" s="97"/>
      <c r="BD17" s="97"/>
      <c r="BE17" s="97"/>
      <c r="BF17" s="97"/>
      <c r="BG17" s="97"/>
      <c r="BH17" s="101" t="s">
        <v>154</v>
      </c>
      <c r="BI17" s="102" t="e">
        <f>IF(BI7="-",NA(),BI7)</f>
        <v>#N/A</v>
      </c>
      <c r="BJ17" s="102" t="e">
        <f t="shared" ref="BJ17:BM17" si="10">IF(BJ7="-",NA(),BJ7)</f>
        <v>#N/A</v>
      </c>
      <c r="BK17" s="102" t="e">
        <f t="shared" si="10"/>
        <v>#N/A</v>
      </c>
      <c r="BL17" s="102">
        <f t="shared" si="10"/>
        <v>868.2</v>
      </c>
      <c r="BM17" s="102">
        <f t="shared" si="10"/>
        <v>527.29999999999995</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t="e">
        <f>IF(CE7="-",NA(),CE7)</f>
        <v>#N/A</v>
      </c>
      <c r="CF17" s="102" t="e">
        <f t="shared" ref="CF17:CI17" si="12">IF(CF7="-",NA(),CF7)</f>
        <v>#N/A</v>
      </c>
      <c r="CG17" s="102" t="e">
        <f t="shared" si="12"/>
        <v>#N/A</v>
      </c>
      <c r="CH17" s="102">
        <f t="shared" si="12"/>
        <v>12994.5</v>
      </c>
      <c r="CI17" s="102">
        <f t="shared" si="12"/>
        <v>12000</v>
      </c>
      <c r="CJ17" s="97"/>
      <c r="CK17" s="97"/>
      <c r="CL17" s="97"/>
      <c r="CM17" s="97"/>
      <c r="CN17" s="101" t="s">
        <v>154</v>
      </c>
      <c r="CO17" s="103" t="e">
        <f>IF(CO7="-",NA(),CO7)</f>
        <v>#N/A</v>
      </c>
      <c r="CP17" s="103" t="e">
        <f t="shared" ref="CP17:CS17" si="13">IF(CP7="-",NA(),CP7)</f>
        <v>#N/A</v>
      </c>
      <c r="CQ17" s="103">
        <f t="shared" si="13"/>
        <v>-2418</v>
      </c>
      <c r="CR17" s="103">
        <f t="shared" si="13"/>
        <v>32225</v>
      </c>
      <c r="CS17" s="103">
        <f t="shared" si="13"/>
        <v>21794</v>
      </c>
      <c r="CT17" s="97"/>
      <c r="CU17" s="97"/>
      <c r="CV17" s="97"/>
      <c r="CW17" s="97"/>
      <c r="CX17" s="97"/>
      <c r="CY17" s="101" t="s">
        <v>154</v>
      </c>
      <c r="CZ17" s="102" t="e">
        <f>IF(CZ7="-",NA(),CZ7)</f>
        <v>#N/A</v>
      </c>
      <c r="DA17" s="102" t="e">
        <f t="shared" ref="DA17:DD17" si="14">IF(DA7="-",NA(),DA7)</f>
        <v>#N/A</v>
      </c>
      <c r="DB17" s="102">
        <f t="shared" si="14"/>
        <v>0</v>
      </c>
      <c r="DC17" s="102">
        <f t="shared" si="14"/>
        <v>10.1</v>
      </c>
      <c r="DD17" s="102">
        <f t="shared" si="14"/>
        <v>11.6</v>
      </c>
      <c r="DE17" s="97"/>
      <c r="DF17" s="97"/>
      <c r="DG17" s="97"/>
      <c r="DH17" s="97"/>
      <c r="DI17" s="101" t="s">
        <v>154</v>
      </c>
      <c r="DJ17" s="102" t="e">
        <f>IF(DJ7="-",NA(),DJ7)</f>
        <v>#N/A</v>
      </c>
      <c r="DK17" s="102" t="e">
        <f t="shared" ref="DK17:DN17" si="15">IF(DK7="-",NA(),DK7)</f>
        <v>#N/A</v>
      </c>
      <c r="DL17" s="102" t="e">
        <f t="shared" si="15"/>
        <v>#N/A</v>
      </c>
      <c r="DM17" s="102">
        <f t="shared" si="15"/>
        <v>7.4</v>
      </c>
      <c r="DN17" s="102">
        <f t="shared" si="15"/>
        <v>9.5</v>
      </c>
      <c r="DO17" s="97"/>
      <c r="DP17" s="97"/>
      <c r="DQ17" s="97"/>
      <c r="DR17" s="97"/>
      <c r="DS17" s="101" t="s">
        <v>154</v>
      </c>
      <c r="DT17" s="102" t="e">
        <f>IF(DT7="-",NA(),DT7)</f>
        <v>#N/A</v>
      </c>
      <c r="DU17" s="102" t="e">
        <f t="shared" ref="DU17:DX17" si="16">IF(DU7="-",NA(),DU7)</f>
        <v>#N/A</v>
      </c>
      <c r="DV17" s="102" t="e">
        <f t="shared" si="16"/>
        <v>#N/A</v>
      </c>
      <c r="DW17" s="102">
        <f t="shared" si="16"/>
        <v>1268.9000000000001</v>
      </c>
      <c r="DX17" s="102">
        <f t="shared" si="16"/>
        <v>1100.9000000000001</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154</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154</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154</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f t="shared" si="34"/>
        <v>0</v>
      </c>
      <c r="KY17" s="102">
        <f t="shared" si="34"/>
        <v>10.1</v>
      </c>
      <c r="KZ17" s="102">
        <f t="shared" si="34"/>
        <v>11.6</v>
      </c>
      <c r="LA17" s="97"/>
      <c r="LB17" s="97"/>
      <c r="LC17" s="97"/>
      <c r="LD17" s="97"/>
      <c r="LE17" s="101" t="s">
        <v>154</v>
      </c>
      <c r="LF17" s="102" t="e">
        <f>IF(LF7="-",NA(),LF7)</f>
        <v>#N/A</v>
      </c>
      <c r="LG17" s="102" t="e">
        <f t="shared" ref="LG17:LJ17" si="35">IF(LG7="-",NA(),LG7)</f>
        <v>#N/A</v>
      </c>
      <c r="LH17" s="102" t="e">
        <f t="shared" si="35"/>
        <v>#N/A</v>
      </c>
      <c r="LI17" s="102">
        <f t="shared" si="35"/>
        <v>7.4</v>
      </c>
      <c r="LJ17" s="102">
        <f t="shared" si="35"/>
        <v>9.5</v>
      </c>
      <c r="LK17" s="97"/>
      <c r="LL17" s="97"/>
      <c r="LM17" s="97"/>
      <c r="LN17" s="97"/>
      <c r="LO17" s="101" t="s">
        <v>154</v>
      </c>
      <c r="LP17" s="102" t="e">
        <f>IF(LP7="-",NA(),LP7)</f>
        <v>#N/A</v>
      </c>
      <c r="LQ17" s="102" t="e">
        <f t="shared" ref="LQ17:LT17" si="36">IF(LQ7="-",NA(),LQ7)</f>
        <v>#N/A</v>
      </c>
      <c r="LR17" s="102" t="e">
        <f t="shared" si="36"/>
        <v>#N/A</v>
      </c>
      <c r="LS17" s="102">
        <f t="shared" si="36"/>
        <v>1268.9000000000001</v>
      </c>
      <c r="LT17" s="102">
        <f t="shared" si="36"/>
        <v>1100.9000000000001</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155</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156</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156</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156</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156</v>
      </c>
      <c r="DJ18" s="102" t="e">
        <f>IF(DO7="-",NA(),DO7)</f>
        <v>#N/A</v>
      </c>
      <c r="DK18" s="102" t="e">
        <f t="shared" ref="DK18:DN18" si="45">IF(DP7="-",NA(),DP7)</f>
        <v>#N/A</v>
      </c>
      <c r="DL18" s="102">
        <f t="shared" si="45"/>
        <v>21.6</v>
      </c>
      <c r="DM18" s="102">
        <f t="shared" si="45"/>
        <v>13.7</v>
      </c>
      <c r="DN18" s="102">
        <f t="shared" si="45"/>
        <v>16.3</v>
      </c>
      <c r="DO18" s="97"/>
      <c r="DP18" s="97"/>
      <c r="DQ18" s="97"/>
      <c r="DR18" s="97"/>
      <c r="DS18" s="101" t="s">
        <v>156</v>
      </c>
      <c r="DT18" s="102" t="e">
        <f>IF(DY7="-",NA(),DY7)</f>
        <v>#N/A</v>
      </c>
      <c r="DU18" s="102" t="e">
        <f t="shared" ref="DU18:DX18" si="46">IF(DZ7="-",NA(),DZ7)</f>
        <v>#N/A</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156</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156</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156</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156</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156</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157</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158</v>
      </c>
      <c r="C20" s="193"/>
      <c r="D20" s="97"/>
    </row>
    <row r="21" spans="1:373">
      <c r="A21" s="94">
        <f t="shared" si="7"/>
        <v>7</v>
      </c>
      <c r="B21" s="193" t="s">
        <v>159</v>
      </c>
      <c r="C21" s="193"/>
      <c r="D21" s="97"/>
    </row>
    <row r="22" spans="1:373">
      <c r="A22" s="94">
        <f t="shared" si="7"/>
        <v>8</v>
      </c>
      <c r="B22" s="193" t="s">
        <v>160</v>
      </c>
      <c r="C22" s="193"/>
      <c r="D22" s="97"/>
      <c r="E22" s="195" t="s">
        <v>161</v>
      </c>
      <c r="F22" s="196"/>
      <c r="G22" s="196"/>
      <c r="H22" s="196"/>
      <c r="I22" s="197"/>
    </row>
    <row r="23" spans="1:373">
      <c r="A23" s="94">
        <f t="shared" si="7"/>
        <v>9</v>
      </c>
      <c r="B23" s="193" t="s">
        <v>162</v>
      </c>
      <c r="C23" s="193"/>
      <c r="D23" s="97"/>
      <c r="E23" s="198"/>
      <c r="F23" s="199"/>
      <c r="G23" s="199"/>
      <c r="H23" s="199"/>
      <c r="I23" s="200"/>
    </row>
    <row r="24" spans="1:373">
      <c r="A24" s="94">
        <f t="shared" si="7"/>
        <v>10</v>
      </c>
      <c r="B24" s="193" t="s">
        <v>163</v>
      </c>
      <c r="C24" s="193"/>
      <c r="D24" s="97"/>
      <c r="E24" s="198"/>
      <c r="F24" s="199"/>
      <c r="G24" s="199"/>
      <c r="H24" s="199"/>
      <c r="I24" s="200"/>
    </row>
    <row r="25" spans="1:373">
      <c r="A25" s="94">
        <f t="shared" si="7"/>
        <v>11</v>
      </c>
      <c r="B25" s="193" t="s">
        <v>164</v>
      </c>
      <c r="C25" s="193"/>
      <c r="D25" s="97"/>
      <c r="E25" s="198"/>
      <c r="F25" s="199"/>
      <c r="G25" s="199"/>
      <c r="H25" s="199"/>
      <c r="I25" s="200"/>
    </row>
    <row r="26" spans="1:373">
      <c r="A26" s="94">
        <f t="shared" si="7"/>
        <v>12</v>
      </c>
      <c r="B26" s="193" t="s">
        <v>165</v>
      </c>
      <c r="C26" s="193"/>
      <c r="D26" s="97"/>
      <c r="E26" s="198"/>
      <c r="F26" s="199"/>
      <c r="G26" s="199"/>
      <c r="H26" s="199"/>
      <c r="I26" s="200"/>
    </row>
    <row r="27" spans="1:373">
      <c r="A27" s="94">
        <f t="shared" si="7"/>
        <v>13</v>
      </c>
      <c r="B27" s="193" t="s">
        <v>166</v>
      </c>
      <c r="C27" s="193"/>
      <c r="D27" s="97"/>
      <c r="E27" s="198"/>
      <c r="F27" s="199"/>
      <c r="G27" s="199"/>
      <c r="H27" s="199"/>
      <c r="I27" s="200"/>
    </row>
    <row r="28" spans="1:373">
      <c r="A28" s="94">
        <f t="shared" si="7"/>
        <v>14</v>
      </c>
      <c r="B28" s="193" t="s">
        <v>167</v>
      </c>
      <c r="C28" s="193"/>
      <c r="D28" s="97"/>
      <c r="E28" s="198"/>
      <c r="F28" s="199"/>
      <c r="G28" s="199"/>
      <c r="H28" s="199"/>
      <c r="I28" s="200"/>
    </row>
    <row r="29" spans="1:373">
      <c r="A29" s="94">
        <f t="shared" si="7"/>
        <v>15</v>
      </c>
      <c r="B29" s="193" t="s">
        <v>168</v>
      </c>
      <c r="C29" s="193"/>
      <c r="D29" s="97"/>
      <c r="E29" s="198"/>
      <c r="F29" s="199"/>
      <c r="G29" s="199"/>
      <c r="H29" s="199"/>
      <c r="I29" s="200"/>
    </row>
    <row r="30" spans="1:373">
      <c r="A30" s="94">
        <f t="shared" si="7"/>
        <v>16</v>
      </c>
      <c r="B30" s="193" t="s">
        <v>169</v>
      </c>
      <c r="C30" s="193"/>
      <c r="D30" s="97"/>
      <c r="E30" s="198"/>
      <c r="F30" s="199"/>
      <c r="G30" s="199"/>
      <c r="H30" s="199"/>
      <c r="I30" s="200"/>
    </row>
    <row r="31" spans="1:373">
      <c r="A31" s="94">
        <f t="shared" si="7"/>
        <v>17</v>
      </c>
      <c r="B31" s="193" t="s">
        <v>170</v>
      </c>
      <c r="C31" s="193"/>
      <c r="D31" s="97"/>
      <c r="E31" s="198"/>
      <c r="F31" s="199"/>
      <c r="G31" s="199"/>
      <c r="H31" s="199"/>
      <c r="I31" s="200"/>
    </row>
    <row r="32" spans="1:373">
      <c r="A32" s="94">
        <f t="shared" si="7"/>
        <v>18</v>
      </c>
      <c r="B32" s="193" t="s">
        <v>171</v>
      </c>
      <c r="C32" s="193"/>
      <c r="D32" s="97"/>
      <c r="E32" s="198"/>
      <c r="F32" s="199"/>
      <c r="G32" s="199"/>
      <c r="H32" s="199"/>
      <c r="I32" s="200"/>
    </row>
    <row r="33" spans="1:15">
      <c r="A33" s="94">
        <f t="shared" si="7"/>
        <v>19</v>
      </c>
      <c r="B33" s="193" t="s">
        <v>172</v>
      </c>
      <c r="C33" s="193"/>
      <c r="D33" s="97"/>
      <c r="E33" s="198"/>
      <c r="F33" s="199"/>
      <c r="G33" s="199"/>
      <c r="H33" s="199"/>
      <c r="I33" s="200"/>
    </row>
    <row r="34" spans="1:15">
      <c r="A34" s="94">
        <f t="shared" si="7"/>
        <v>20</v>
      </c>
      <c r="B34" s="193" t="s">
        <v>173</v>
      </c>
      <c r="C34" s="193"/>
      <c r="D34" s="97"/>
      <c r="E34" s="198"/>
      <c r="F34" s="199"/>
      <c r="G34" s="199"/>
      <c r="H34" s="199"/>
      <c r="I34" s="200"/>
    </row>
    <row r="35" spans="1:15" ht="25.5" customHeight="1">
      <c r="E35" s="201"/>
      <c r="F35" s="202"/>
      <c r="G35" s="202"/>
      <c r="H35" s="202"/>
      <c r="I35" s="203"/>
    </row>
    <row r="37" spans="1:15">
      <c r="K37" s="195" t="s">
        <v>161</v>
      </c>
      <c r="L37" s="196"/>
      <c r="M37" s="196"/>
      <c r="N37" s="196"/>
      <c r="O37" s="197"/>
    </row>
    <row r="38" spans="1:15">
      <c r="K38" s="198"/>
      <c r="L38" s="199"/>
      <c r="M38" s="199"/>
      <c r="N38" s="199"/>
      <c r="O38" s="200"/>
    </row>
    <row r="39" spans="1:15">
      <c r="K39" s="198"/>
      <c r="L39" s="199"/>
      <c r="M39" s="199"/>
      <c r="N39" s="199"/>
      <c r="O39" s="200"/>
    </row>
    <row r="40" spans="1:15">
      <c r="K40" s="198"/>
      <c r="L40" s="199"/>
      <c r="M40" s="199"/>
      <c r="N40" s="199"/>
      <c r="O40" s="200"/>
    </row>
    <row r="41" spans="1:15">
      <c r="K41" s="198"/>
      <c r="L41" s="199"/>
      <c r="M41" s="199"/>
      <c r="N41" s="199"/>
      <c r="O41" s="200"/>
    </row>
    <row r="42" spans="1:15">
      <c r="K42" s="198"/>
      <c r="L42" s="199"/>
      <c r="M42" s="199"/>
      <c r="N42" s="199"/>
      <c r="O42" s="200"/>
    </row>
    <row r="43" spans="1:15">
      <c r="K43" s="198"/>
      <c r="L43" s="199"/>
      <c r="M43" s="199"/>
      <c r="N43" s="199"/>
      <c r="O43" s="200"/>
    </row>
    <row r="44" spans="1:15">
      <c r="K44" s="198"/>
      <c r="L44" s="199"/>
      <c r="M44" s="199"/>
      <c r="N44" s="199"/>
      <c r="O44" s="200"/>
    </row>
    <row r="45" spans="1:15">
      <c r="K45" s="198"/>
      <c r="L45" s="199"/>
      <c r="M45" s="199"/>
      <c r="N45" s="199"/>
      <c r="O45" s="200"/>
    </row>
    <row r="46" spans="1:15">
      <c r="K46" s="198"/>
      <c r="L46" s="199"/>
      <c r="M46" s="199"/>
      <c r="N46" s="199"/>
      <c r="O46" s="200"/>
    </row>
    <row r="47" spans="1:15">
      <c r="K47" s="198"/>
      <c r="L47" s="199"/>
      <c r="M47" s="199"/>
      <c r="N47" s="199"/>
      <c r="O47" s="200"/>
    </row>
    <row r="48" spans="1:15">
      <c r="K48" s="198"/>
      <c r="L48" s="199"/>
      <c r="M48" s="199"/>
      <c r="N48" s="199"/>
      <c r="O48" s="200"/>
    </row>
    <row r="49" spans="11:15">
      <c r="K49" s="198"/>
      <c r="L49" s="199"/>
      <c r="M49" s="199"/>
      <c r="N49" s="199"/>
      <c r="O49" s="200"/>
    </row>
    <row r="50" spans="11:15" ht="26.25" customHeight="1">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2017-08-21T05:04:06Z</cp:lastPrinted>
  <dcterms:created xsi:type="dcterms:W3CDTF">2017-06-20T03:27:21Z</dcterms:created>
  <dcterms:modified xsi:type="dcterms:W3CDTF">2017-08-21T05:04:17Z</dcterms:modified>
</cp:coreProperties>
</file>