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665"/>
  </bookViews>
  <sheets>
    <sheet name="様式１" sheetId="1" r:id="rId1"/>
    <sheet name="様式２（シフト記号表）" sheetId="7"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U7" i="7" l="1"/>
  <c r="U15" i="7"/>
  <c r="U23" i="7"/>
  <c r="U21" i="7"/>
  <c r="U8" i="7"/>
  <c r="U16" i="7"/>
  <c r="U24" i="7"/>
  <c r="U13" i="7"/>
  <c r="U11" i="7"/>
  <c r="U19" i="7"/>
  <c r="U22" i="7"/>
  <c r="U9" i="7"/>
  <c r="U17" i="7"/>
  <c r="U25" i="7"/>
  <c r="U6" i="7"/>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<sst xmlns="http://schemas.openxmlformats.org/spreadsheetml/2006/main" count="305" uniqueCount="117">
  <si>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</si>
  <si>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</si>
  <si>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</si>
  <si>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</si>
  <si>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</si>
  <si>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</si>
  <si>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</si>
  <si>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</si>
  <si>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</si>
  <si>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</si>
  <si>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</si>
  <si>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</si>
  <si>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</si>
  <si>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</si>
  <si>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</si>
  <si>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</si>
  <si>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</si>
  <si>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</si>
  <si>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</si>
  <si>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</si>
  <si>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</si>
  <si>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</si>
  <si>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</si>
  <si>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</si>
  <si>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</si>
  <si>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</si>
  <si>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</si>
  <si>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</si>
  <si>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</si>
  <si>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</si>
  <si>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</si>
  <si>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</si>
  <si>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</si>
  <si>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</si>
  <si>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</si>
  <si>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</si>
  <si>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</si>
  <si>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</si>
  <si>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</si>
  <si>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</si>
  <si>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</si>
  <si>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</si>
  <si>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</si>
  <si>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</si>
  <si>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</si>
  <si>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</si>
  <si>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</si>
  <si>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</si>
  <si>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</si>
  <si>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</si>
  <si>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</si>
  <si>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</si>
  <si>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</si>
  <si>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</si>
  <si>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</si>
  <si>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</si>
  <si>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</si>
  <si>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</si>
  <si>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</si>
  <si>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</si>
  <si>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t>
    <phoneticPr fontId="1"/>
  </si>
  <si>
    <t>　(4) 従業者の職種を入力してください。</t>
    <rPh sb="5" eb="8">
      <t>ジュウギョウシャ</t>
    </rPh>
    <rPh sb="9" eb="11">
      <t>ショクシュ</t>
    </rPh>
    <rPh sb="12" eb="14">
      <t>ニュウリョク</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</si>
  <si>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</si>
  <si>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</si>
  <si>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</si>
  <si>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</si>
  <si>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</si>
  <si>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</si>
  <si>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</si>
  <si>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</si>
  <si>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</si>
  <si>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</si>
  <si>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</si>
  <si>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</si>
  <si>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</si>
  <si>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</si>
  <si>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</si>
  <si>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</si>
  <si>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</si>
  <si>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</si>
  <si>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</si>
  <si>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</si>
  <si>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</si>
  <si>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</si>
  <si>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</si>
  <si>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</si>
  <si>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</si>
  <si>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</si>
  <si>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</si>
  <si>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</si>
  <si>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</si>
  <si>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</si>
  <si>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</si>
  <si>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</si>
  <si>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</si>
  <si>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</si>
  <si>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</si>
  <si>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</si>
  <si>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</si>
  <si>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</si>
  <si>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</si>
  <si>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</si>
  <si>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</si>
  <si>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</si>
  <si>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</si>
  <si>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</si>
  <si>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</si>
  <si>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</si>
  <si>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</si>
  <si>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</si>
  <si>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</si>
  <si>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</si>
  <si>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 xml:space="preserve"> （12)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</si>
  <si>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</si>
  <si>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</si>
  <si>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訪問リハビリテーション</t>
    <rPh sb="0" eb="2">
      <t>ホウモン</t>
    </rPh>
    <phoneticPr fontId="1"/>
  </si>
  <si>
    <t>（参考様式1-4）</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</si>
</sst>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
    <numFmt numFmtId="178" formatCode="h:mm;@"/>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6"/>
      <color rgb="FF000000"/>
      <name val="HGS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13" fillId="3" borderId="0" xfId="0" applyFont="1" applyFill="1" applyAlignment="1" applyProtection="1">
      <alignment horizontal="left" vertical="center"/>
    </xf>
    <xf numFmtId="0" fontId="14" fillId="3" borderId="0" xfId="0" applyFont="1" applyFill="1" applyAlignment="1" applyProtection="1">
      <alignment horizontal="center" vertical="center"/>
    </xf>
    <xf numFmtId="0" fontId="14" fillId="3" borderId="0" xfId="0" applyFont="1" applyFill="1" applyProtection="1">
      <alignment vertical="center"/>
    </xf>
    <xf numFmtId="0" fontId="14" fillId="3" borderId="0" xfId="0" applyFont="1" applyFill="1" applyAlignment="1" applyProtection="1">
      <alignment horizontal="left" vertical="center"/>
    </xf>
    <xf numFmtId="0" fontId="15" fillId="3" borderId="0" xfId="0" applyFont="1" applyFill="1" applyProtection="1">
      <alignment vertical="center"/>
    </xf>
    <xf numFmtId="0" fontId="15" fillId="3" borderId="0" xfId="0" applyFont="1" applyFill="1" applyAlignment="1" applyProtection="1">
      <alignment horizontal="left" vertical="center"/>
    </xf>
    <xf numFmtId="0" fontId="14" fillId="4" borderId="10" xfId="0" applyFont="1" applyFill="1" applyBorder="1" applyAlignment="1" applyProtection="1">
      <alignment horizontal="center" vertical="center"/>
      <protection locked="0"/>
    </xf>
    <xf numFmtId="20" fontId="14" fillId="4" borderId="10" xfId="0" applyNumberFormat="1"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xf>
    <xf numFmtId="178" fontId="14" fillId="3" borderId="10" xfId="0" applyNumberFormat="1" applyFont="1" applyFill="1" applyBorder="1" applyAlignment="1" applyProtection="1">
      <alignment horizontal="center" vertical="center"/>
    </xf>
    <xf numFmtId="0" fontId="14" fillId="3" borderId="10" xfId="0" applyNumberFormat="1" applyFont="1" applyFill="1" applyBorder="1" applyAlignment="1" applyProtection="1">
      <alignment horizontal="center" vertical="center"/>
    </xf>
    <xf numFmtId="0" fontId="14" fillId="4" borderId="10" xfId="0" applyFont="1" applyFill="1" applyBorder="1" applyAlignment="1" applyProtection="1">
      <alignment horizontal="left" vertical="center"/>
      <protection locked="0"/>
    </xf>
    <xf numFmtId="0" fontId="14" fillId="3" borderId="10" xfId="1" applyNumberFormat="1" applyFont="1" applyFill="1" applyBorder="1" applyAlignment="1" applyProtection="1">
      <alignment horizontal="center" vertical="center"/>
    </xf>
    <xf numFmtId="20" fontId="14" fillId="3" borderId="10" xfId="0" applyNumberFormat="1" applyFont="1" applyFill="1" applyBorder="1" applyAlignment="1" applyProtection="1">
      <alignment horizontal="center" vertical="center"/>
    </xf>
    <xf numFmtId="0" fontId="16" fillId="3" borderId="0" xfId="0" applyFont="1" applyFill="1" applyAlignment="1" applyProtection="1">
      <alignment horizontal="left" vertical="center"/>
    </xf>
    <xf numFmtId="0" fontId="14" fillId="3" borderId="0" xfId="0" applyFont="1" applyFill="1" applyAlignment="1" applyProtection="1">
      <alignment vertical="center"/>
    </xf>
    <xf numFmtId="0" fontId="17"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14" fillId="3" borderId="10" xfId="0" applyFont="1" applyFill="1" applyBorder="1" applyAlignment="1" applyProtection="1">
      <alignment horizontal="center"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Normal="55" zoomScaleSheetLayoutView="100" workbookViewId="0">
      <selection activeCell="C2" sqref="C2"/>
    </sheetView>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6"/>
      <c r="B1" s="6"/>
      <c r="C1" s="7" t="s">
        <v>116</v>
      </c>
      <c r="D1" s="7"/>
      <c r="E1" s="6"/>
      <c r="F1" s="6"/>
      <c r="G1" s="8" t="s">
        <v>13</v>
      </c>
      <c r="H1" s="6"/>
      <c r="I1" s="6"/>
      <c r="J1" s="7"/>
      <c r="K1" s="7"/>
      <c r="L1" s="7"/>
      <c r="M1" s="7"/>
      <c r="N1" s="6"/>
      <c r="O1" s="6"/>
      <c r="P1" s="6"/>
      <c r="Q1" s="6"/>
      <c r="R1" s="6"/>
      <c r="S1" s="6"/>
      <c r="T1" s="6"/>
      <c r="U1" s="6"/>
      <c r="V1" s="6"/>
      <c r="W1" s="6"/>
      <c r="X1" s="6"/>
      <c r="Y1" s="6"/>
      <c r="Z1" s="6"/>
      <c r="AA1" s="6"/>
      <c r="AB1" s="6"/>
      <c r="AC1" s="6"/>
      <c r="AD1" s="6"/>
      <c r="AE1" s="6"/>
      <c r="AF1" s="6"/>
      <c r="AG1" s="6"/>
      <c r="AH1" s="6"/>
      <c r="AI1" s="6"/>
      <c r="AJ1" s="6"/>
      <c r="AK1" s="9" t="s">
        <v>16</v>
      </c>
      <c r="AL1" s="9" t="s">
        <v>14</v>
      </c>
      <c r="AM1" s="105" t="s">
        <v>115</v>
      </c>
      <c r="AN1" s="105"/>
      <c r="AO1" s="105"/>
      <c r="AP1" s="105"/>
      <c r="AQ1" s="105"/>
      <c r="AR1" s="105"/>
      <c r="AS1" s="105"/>
      <c r="AT1" s="105"/>
      <c r="AU1" s="105"/>
      <c r="AV1" s="105"/>
      <c r="AW1" s="105"/>
      <c r="AX1" s="105"/>
      <c r="AY1" s="105"/>
      <c r="AZ1" s="105"/>
      <c r="BA1" s="105"/>
      <c r="BB1" s="10" t="s">
        <v>0</v>
      </c>
      <c r="BC1" s="6"/>
      <c r="BD1" s="6"/>
    </row>
    <row r="2" spans="1:57" s="1" customFormat="1" ht="20.25" customHeight="1" x14ac:dyDescent="0.45">
      <c r="A2" s="11"/>
      <c r="B2" s="11"/>
      <c r="C2" s="11"/>
      <c r="D2" s="8"/>
      <c r="E2" s="11"/>
      <c r="F2" s="11"/>
      <c r="G2" s="11"/>
      <c r="H2" s="8"/>
      <c r="I2" s="9"/>
      <c r="J2" s="9"/>
      <c r="K2" s="9"/>
      <c r="L2" s="9"/>
      <c r="M2" s="9"/>
      <c r="N2" s="11"/>
      <c r="O2" s="11"/>
      <c r="P2" s="11"/>
      <c r="Q2" s="11"/>
      <c r="R2" s="11"/>
      <c r="S2" s="11"/>
      <c r="T2" s="9" t="s">
        <v>17</v>
      </c>
      <c r="U2" s="107">
        <v>6</v>
      </c>
      <c r="V2" s="107"/>
      <c r="W2" s="9" t="s">
        <v>14</v>
      </c>
      <c r="X2" s="106">
        <f>IF(U2=0,"",YEAR(DATE(2018+U2,1,1)))</f>
        <v>2024</v>
      </c>
      <c r="Y2" s="106"/>
      <c r="Z2" s="11" t="s">
        <v>18</v>
      </c>
      <c r="AA2" s="11" t="s">
        <v>19</v>
      </c>
      <c r="AB2" s="107">
        <v>4</v>
      </c>
      <c r="AC2" s="107"/>
      <c r="AD2" s="11" t="s">
        <v>20</v>
      </c>
      <c r="AE2" s="11"/>
      <c r="AF2" s="11"/>
      <c r="AG2" s="11"/>
      <c r="AH2" s="11"/>
      <c r="AI2" s="11"/>
      <c r="AJ2" s="10"/>
      <c r="AK2" s="9" t="s">
        <v>15</v>
      </c>
      <c r="AL2" s="9" t="s">
        <v>14</v>
      </c>
      <c r="AM2" s="105"/>
      <c r="AN2" s="105"/>
      <c r="AO2" s="105"/>
      <c r="AP2" s="105"/>
      <c r="AQ2" s="105"/>
      <c r="AR2" s="105"/>
      <c r="AS2" s="105"/>
      <c r="AT2" s="105"/>
      <c r="AU2" s="105"/>
      <c r="AV2" s="105"/>
      <c r="AW2" s="105"/>
      <c r="AX2" s="105"/>
      <c r="AY2" s="105"/>
      <c r="AZ2" s="105"/>
      <c r="BA2" s="105"/>
      <c r="BB2" s="10" t="s">
        <v>0</v>
      </c>
      <c r="BC2" s="9"/>
      <c r="BD2" s="9"/>
      <c r="BE2" s="2"/>
    </row>
    <row r="3" spans="1:57" s="1" customFormat="1" ht="20.25" customHeight="1" x14ac:dyDescent="0.45">
      <c r="A3" s="11"/>
      <c r="B3" s="11"/>
      <c r="C3" s="11"/>
      <c r="D3" s="8"/>
      <c r="E3" s="11"/>
      <c r="F3" s="11"/>
      <c r="G3" s="11"/>
      <c r="H3" s="8"/>
      <c r="I3" s="9"/>
      <c r="J3" s="9"/>
      <c r="K3" s="9"/>
      <c r="L3" s="9"/>
      <c r="M3" s="9"/>
      <c r="N3" s="11"/>
      <c r="O3" s="11"/>
      <c r="P3" s="11"/>
      <c r="Q3" s="11"/>
      <c r="R3" s="11"/>
      <c r="S3" s="11"/>
      <c r="T3" s="12"/>
      <c r="U3" s="14"/>
      <c r="V3" s="14"/>
      <c r="W3" s="15"/>
      <c r="X3" s="14"/>
      <c r="Y3" s="14"/>
      <c r="Z3" s="16"/>
      <c r="AA3" s="16"/>
      <c r="AB3" s="14"/>
      <c r="AC3" s="14"/>
      <c r="AD3" s="13"/>
      <c r="AE3" s="11"/>
      <c r="AF3" s="11"/>
      <c r="AG3" s="11"/>
      <c r="AH3" s="11"/>
      <c r="AI3" s="11"/>
      <c r="AJ3" s="10"/>
      <c r="AK3" s="9"/>
      <c r="AL3" s="9"/>
      <c r="AM3" s="17"/>
      <c r="AN3" s="17"/>
      <c r="AO3" s="17"/>
      <c r="AP3" s="17"/>
      <c r="AQ3" s="17"/>
      <c r="AR3" s="17"/>
      <c r="AS3" s="17"/>
      <c r="AT3" s="17"/>
      <c r="AU3" s="17"/>
      <c r="AV3" s="17"/>
      <c r="AW3" s="17"/>
      <c r="AX3" s="17"/>
      <c r="AY3" s="18" t="s">
        <v>38</v>
      </c>
      <c r="AZ3" s="117" t="s">
        <v>47</v>
      </c>
      <c r="BA3" s="117"/>
      <c r="BB3" s="117"/>
      <c r="BC3" s="117"/>
      <c r="BD3" s="9"/>
      <c r="BE3" s="2"/>
    </row>
    <row r="4" spans="1:57" s="1" customFormat="1" ht="20.25" customHeight="1" x14ac:dyDescent="0.45">
      <c r="A4" s="11"/>
      <c r="B4" s="19"/>
      <c r="C4" s="19"/>
      <c r="D4" s="19"/>
      <c r="E4" s="19"/>
      <c r="F4" s="19"/>
      <c r="G4" s="19"/>
      <c r="H4" s="19"/>
      <c r="I4" s="19"/>
      <c r="J4" s="20"/>
      <c r="K4" s="21"/>
      <c r="L4" s="21"/>
      <c r="M4" s="21"/>
      <c r="N4" s="21"/>
      <c r="O4" s="21"/>
      <c r="P4" s="22"/>
      <c r="Q4" s="21"/>
      <c r="R4" s="21"/>
      <c r="S4" s="23"/>
      <c r="T4" s="11"/>
      <c r="U4" s="11"/>
      <c r="V4" s="11"/>
      <c r="W4" s="11"/>
      <c r="X4" s="11"/>
      <c r="Y4" s="11"/>
      <c r="Z4" s="16"/>
      <c r="AA4" s="16"/>
      <c r="AB4" s="14"/>
      <c r="AC4" s="14"/>
      <c r="AD4" s="13"/>
      <c r="AE4" s="11"/>
      <c r="AF4" s="11"/>
      <c r="AG4" s="11"/>
      <c r="AH4" s="11"/>
      <c r="AI4" s="11"/>
      <c r="AJ4" s="10"/>
      <c r="AK4" s="9"/>
      <c r="AL4" s="9"/>
      <c r="AM4" s="17"/>
      <c r="AN4" s="17"/>
      <c r="AO4" s="17"/>
      <c r="AP4" s="17"/>
      <c r="AQ4" s="17"/>
      <c r="AR4" s="17"/>
      <c r="AS4" s="17"/>
      <c r="AT4" s="17"/>
      <c r="AU4" s="17"/>
      <c r="AV4" s="17"/>
      <c r="AW4" s="17"/>
      <c r="AX4" s="17"/>
      <c r="AY4" s="18" t="s">
        <v>42</v>
      </c>
      <c r="AZ4" s="117" t="s">
        <v>43</v>
      </c>
      <c r="BA4" s="117"/>
      <c r="BB4" s="117"/>
      <c r="BC4" s="117"/>
      <c r="BD4" s="9"/>
      <c r="BE4" s="2"/>
    </row>
    <row r="5" spans="1:57" s="1" customFormat="1" ht="20.25" customHeight="1" x14ac:dyDescent="0.45">
      <c r="A5" s="11"/>
      <c r="B5" s="24"/>
      <c r="C5" s="24"/>
      <c r="D5" s="24"/>
      <c r="E5" s="24"/>
      <c r="F5" s="24"/>
      <c r="G5" s="24"/>
      <c r="H5" s="24"/>
      <c r="I5" s="24"/>
      <c r="J5" s="25"/>
      <c r="K5" s="26"/>
      <c r="L5" s="27"/>
      <c r="M5" s="27"/>
      <c r="N5" s="27"/>
      <c r="O5" s="27"/>
      <c r="P5" s="24"/>
      <c r="Q5" s="28"/>
      <c r="R5" s="28"/>
      <c r="S5" s="29"/>
      <c r="T5" s="11"/>
      <c r="U5" s="11"/>
      <c r="V5" s="11"/>
      <c r="W5" s="11"/>
      <c r="X5" s="11"/>
      <c r="Y5" s="11"/>
      <c r="Z5" s="16"/>
      <c r="AA5" s="16"/>
      <c r="AB5" s="14"/>
      <c r="AC5" s="14"/>
      <c r="AD5" s="30"/>
      <c r="AE5" s="30"/>
      <c r="AF5" s="30"/>
      <c r="AG5" s="30"/>
      <c r="AH5" s="11"/>
      <c r="AI5" s="11"/>
      <c r="AJ5" s="30" t="s">
        <v>28</v>
      </c>
      <c r="AK5" s="30"/>
      <c r="AL5" s="30"/>
      <c r="AM5" s="30"/>
      <c r="AN5" s="30"/>
      <c r="AO5" s="30"/>
      <c r="AP5" s="30"/>
      <c r="AQ5" s="30"/>
      <c r="AR5" s="19"/>
      <c r="AS5" s="19"/>
      <c r="AT5" s="31"/>
      <c r="AU5" s="30"/>
      <c r="AV5" s="110">
        <v>40</v>
      </c>
      <c r="AW5" s="111"/>
      <c r="AX5" s="76" t="s">
        <v>21</v>
      </c>
      <c r="AY5" s="77"/>
      <c r="AZ5" s="110">
        <v>160</v>
      </c>
      <c r="BA5" s="111"/>
      <c r="BB5" s="31" t="s">
        <v>41</v>
      </c>
      <c r="BC5" s="30"/>
      <c r="BD5" s="11"/>
      <c r="BE5" s="2"/>
    </row>
    <row r="6" spans="1:57" ht="20.25" customHeight="1" thickBot="1" x14ac:dyDescent="0.5">
      <c r="A6" s="32"/>
      <c r="B6" s="32"/>
      <c r="C6" s="33"/>
      <c r="D6" s="33"/>
      <c r="E6" s="32"/>
      <c r="F6" s="32"/>
      <c r="G6" s="34"/>
      <c r="H6" s="32"/>
      <c r="I6" s="32"/>
      <c r="J6" s="32"/>
      <c r="K6" s="32"/>
      <c r="L6" s="32"/>
      <c r="M6" s="32"/>
      <c r="N6" s="32"/>
      <c r="O6" s="32"/>
      <c r="P6" s="32"/>
      <c r="Q6" s="32"/>
      <c r="R6" s="32"/>
      <c r="S6" s="33"/>
      <c r="T6" s="32"/>
      <c r="U6" s="32"/>
      <c r="V6" s="32"/>
      <c r="W6" s="32"/>
      <c r="X6" s="32"/>
      <c r="Y6" s="32"/>
      <c r="Z6" s="32"/>
      <c r="AA6" s="32"/>
      <c r="AB6" s="32"/>
      <c r="AC6" s="32"/>
      <c r="AD6" s="32"/>
      <c r="AE6" s="32"/>
      <c r="AF6" s="32"/>
      <c r="AG6" s="32"/>
      <c r="AH6" s="32"/>
      <c r="AI6" s="32"/>
      <c r="AJ6" s="33"/>
      <c r="AK6" s="32"/>
      <c r="AL6" s="32"/>
      <c r="AM6" s="32"/>
      <c r="AN6" s="32"/>
      <c r="AO6" s="32"/>
      <c r="AP6" s="32"/>
      <c r="AQ6" s="32"/>
      <c r="AR6" s="32"/>
      <c r="AS6" s="32"/>
      <c r="AT6" s="32"/>
      <c r="AU6" s="32"/>
      <c r="AV6" s="32"/>
      <c r="AW6" s="32"/>
      <c r="AX6" s="32"/>
      <c r="AY6" s="32"/>
      <c r="AZ6" s="32"/>
      <c r="BA6" s="32"/>
      <c r="BB6" s="32"/>
      <c r="BC6" s="35"/>
      <c r="BD6" s="35"/>
      <c r="BE6" s="4"/>
    </row>
    <row r="7" spans="1:57" ht="20.25" customHeight="1" thickBot="1" x14ac:dyDescent="0.5">
      <c r="A7" s="32"/>
      <c r="B7" s="126" t="s">
        <v>22</v>
      </c>
      <c r="C7" s="130" t="s">
        <v>32</v>
      </c>
      <c r="D7" s="138"/>
      <c r="E7" s="129" t="s">
        <v>33</v>
      </c>
      <c r="F7" s="138"/>
      <c r="G7" s="129" t="s">
        <v>34</v>
      </c>
      <c r="H7" s="130"/>
      <c r="I7" s="130"/>
      <c r="J7" s="130"/>
      <c r="K7" s="138"/>
      <c r="L7" s="129" t="s">
        <v>35</v>
      </c>
      <c r="M7" s="130"/>
      <c r="N7" s="130"/>
      <c r="O7" s="131"/>
      <c r="P7" s="115" t="s">
        <v>50</v>
      </c>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8" t="str">
        <f>IF(AZ3="４週","(9)1～4週目の勤務時間数合計","(9)1か月の勤務時間数合計")</f>
        <v>(9)1～4週目の勤務時間数合計</v>
      </c>
      <c r="AV7" s="119"/>
      <c r="AW7" s="118" t="s">
        <v>36</v>
      </c>
      <c r="AX7" s="119"/>
      <c r="AY7" s="108" t="s">
        <v>49</v>
      </c>
      <c r="AZ7" s="108"/>
      <c r="BA7" s="108"/>
      <c r="BB7" s="108"/>
      <c r="BC7" s="108"/>
      <c r="BD7" s="108"/>
    </row>
    <row r="8" spans="1:57" ht="20.25" customHeight="1" thickBot="1" x14ac:dyDescent="0.5">
      <c r="A8" s="32"/>
      <c r="B8" s="127"/>
      <c r="C8" s="133"/>
      <c r="D8" s="139"/>
      <c r="E8" s="132"/>
      <c r="F8" s="139"/>
      <c r="G8" s="132"/>
      <c r="H8" s="133"/>
      <c r="I8" s="133"/>
      <c r="J8" s="133"/>
      <c r="K8" s="139"/>
      <c r="L8" s="132"/>
      <c r="M8" s="133"/>
      <c r="N8" s="133"/>
      <c r="O8" s="134"/>
      <c r="P8" s="112" t="s">
        <v>8</v>
      </c>
      <c r="Q8" s="113"/>
      <c r="R8" s="113"/>
      <c r="S8" s="113"/>
      <c r="T8" s="113"/>
      <c r="U8" s="113"/>
      <c r="V8" s="114"/>
      <c r="W8" s="112" t="s">
        <v>9</v>
      </c>
      <c r="X8" s="113"/>
      <c r="Y8" s="113"/>
      <c r="Z8" s="113"/>
      <c r="AA8" s="113"/>
      <c r="AB8" s="113"/>
      <c r="AC8" s="114"/>
      <c r="AD8" s="112" t="s">
        <v>10</v>
      </c>
      <c r="AE8" s="113"/>
      <c r="AF8" s="113"/>
      <c r="AG8" s="113"/>
      <c r="AH8" s="113"/>
      <c r="AI8" s="113"/>
      <c r="AJ8" s="114"/>
      <c r="AK8" s="112" t="s">
        <v>11</v>
      </c>
      <c r="AL8" s="113"/>
      <c r="AM8" s="113"/>
      <c r="AN8" s="113"/>
      <c r="AO8" s="113"/>
      <c r="AP8" s="113"/>
      <c r="AQ8" s="114"/>
      <c r="AR8" s="112" t="s">
        <v>12</v>
      </c>
      <c r="AS8" s="113"/>
      <c r="AT8" s="114"/>
      <c r="AU8" s="120"/>
      <c r="AV8" s="121"/>
      <c r="AW8" s="120"/>
      <c r="AX8" s="121"/>
      <c r="AY8" s="108"/>
      <c r="AZ8" s="108"/>
      <c r="BA8" s="108"/>
      <c r="BB8" s="108"/>
      <c r="BC8" s="108"/>
      <c r="BD8" s="108"/>
    </row>
    <row r="9" spans="1:57" ht="20.25" customHeight="1" thickBot="1" x14ac:dyDescent="0.5">
      <c r="A9" s="32"/>
      <c r="B9" s="127"/>
      <c r="C9" s="133"/>
      <c r="D9" s="139"/>
      <c r="E9" s="132"/>
      <c r="F9" s="139"/>
      <c r="G9" s="132"/>
      <c r="H9" s="133"/>
      <c r="I9" s="133"/>
      <c r="J9" s="133"/>
      <c r="K9" s="139"/>
      <c r="L9" s="132"/>
      <c r="M9" s="133"/>
      <c r="N9" s="133"/>
      <c r="O9" s="134"/>
      <c r="P9" s="43">
        <f>DAY(DATE($X$2,$AB$2,1))</f>
        <v>1</v>
      </c>
      <c r="Q9" s="44">
        <f>DAY(DATE($X$2,$AB$2,2))</f>
        <v>2</v>
      </c>
      <c r="R9" s="44">
        <f>DAY(DATE($X$2,$AB$2,3))</f>
        <v>3</v>
      </c>
      <c r="S9" s="44">
        <f>DAY(DATE($X$2,$AB$2,4))</f>
        <v>4</v>
      </c>
      <c r="T9" s="44">
        <f>DAY(DATE($X$2,$AB$2,5))</f>
        <v>5</v>
      </c>
      <c r="U9" s="44">
        <f>DAY(DATE($X$2,$AB$2,6))</f>
        <v>6</v>
      </c>
      <c r="V9" s="45">
        <f>DAY(DATE($X$2,$AB$2,7))</f>
        <v>7</v>
      </c>
      <c r="W9" s="43">
        <f>DAY(DATE($X$2,$AB$2,8))</f>
        <v>8</v>
      </c>
      <c r="X9" s="44">
        <f>DAY(DATE($X$2,$AB$2,9))</f>
        <v>9</v>
      </c>
      <c r="Y9" s="44">
        <f>DAY(DATE($X$2,$AB$2,10))</f>
        <v>10</v>
      </c>
      <c r="Z9" s="44">
        <f>DAY(DATE($X$2,$AB$2,11))</f>
        <v>11</v>
      </c>
      <c r="AA9" s="44">
        <f>DAY(DATE($X$2,$AB$2,12))</f>
        <v>12</v>
      </c>
      <c r="AB9" s="44">
        <f>DAY(DATE($X$2,$AB$2,13))</f>
        <v>13</v>
      </c>
      <c r="AC9" s="45">
        <f>DAY(DATE($X$2,$AB$2,14))</f>
        <v>14</v>
      </c>
      <c r="AD9" s="43">
        <f>DAY(DATE($X$2,$AB$2,15))</f>
        <v>15</v>
      </c>
      <c r="AE9" s="44">
        <f>DAY(DATE($X$2,$AB$2,16))</f>
        <v>16</v>
      </c>
      <c r="AF9" s="44">
        <f>DAY(DATE($X$2,$AB$2,17))</f>
        <v>17</v>
      </c>
      <c r="AG9" s="44">
        <f>DAY(DATE($X$2,$AB$2,18))</f>
        <v>18</v>
      </c>
      <c r="AH9" s="44">
        <f>DAY(DATE($X$2,$AB$2,19))</f>
        <v>19</v>
      </c>
      <c r="AI9" s="44">
        <f>DAY(DATE($X$2,$AB$2,20))</f>
        <v>20</v>
      </c>
      <c r="AJ9" s="45">
        <f>DAY(DATE($X$2,$AB$2,21))</f>
        <v>21</v>
      </c>
      <c r="AK9" s="43">
        <f>DAY(DATE($X$2,$AB$2,22))</f>
        <v>22</v>
      </c>
      <c r="AL9" s="44">
        <f>DAY(DATE($X$2,$AB$2,23))</f>
        <v>23</v>
      </c>
      <c r="AM9" s="44">
        <f>DAY(DATE($X$2,$AB$2,24))</f>
        <v>24</v>
      </c>
      <c r="AN9" s="44">
        <f>DAY(DATE($X$2,$AB$2,25))</f>
        <v>25</v>
      </c>
      <c r="AO9" s="44">
        <f>DAY(DATE($X$2,$AB$2,26))</f>
        <v>26</v>
      </c>
      <c r="AP9" s="44">
        <f>DAY(DATE($X$2,$AB$2,27))</f>
        <v>27</v>
      </c>
      <c r="AQ9" s="45">
        <f>DAY(DATE($X$2,$AB$2,28))</f>
        <v>28</v>
      </c>
      <c r="AR9" s="43" t="str">
        <f>IF(AZ3="暦月",IF(DAY(DATE($X$2,$AB$2,29))=29,29,""),"")</f>
        <v/>
      </c>
      <c r="AS9" s="44" t="str">
        <f>IF(AZ3="暦月",IF(DAY(DATE($X$2,$AB$2,30))=30,30,""),"")</f>
        <v/>
      </c>
      <c r="AT9" s="49" t="str">
        <f>IF(AZ3="暦月",IF(DAY(DATE($X$2,$AB$2,31))=31,31,""),"")</f>
        <v/>
      </c>
      <c r="AU9" s="120"/>
      <c r="AV9" s="121"/>
      <c r="AW9" s="120"/>
      <c r="AX9" s="121"/>
      <c r="AY9" s="108"/>
      <c r="AZ9" s="108"/>
      <c r="BA9" s="108"/>
      <c r="BB9" s="108"/>
      <c r="BC9" s="108"/>
      <c r="BD9" s="108"/>
    </row>
    <row r="10" spans="1:57" ht="20.25" hidden="1" customHeight="1" thickBot="1" x14ac:dyDescent="0.5">
      <c r="A10" s="32"/>
      <c r="B10" s="127"/>
      <c r="C10" s="133"/>
      <c r="D10" s="139"/>
      <c r="E10" s="132"/>
      <c r="F10" s="139"/>
      <c r="G10" s="132"/>
      <c r="H10" s="133"/>
      <c r="I10" s="133"/>
      <c r="J10" s="133"/>
      <c r="K10" s="139"/>
      <c r="L10" s="132"/>
      <c r="M10" s="133"/>
      <c r="N10" s="133"/>
      <c r="O10" s="134"/>
      <c r="P10" s="43">
        <f>WEEKDAY(DATE($X$2,$AB$2,1))</f>
        <v>2</v>
      </c>
      <c r="Q10" s="44">
        <f>WEEKDAY(DATE($X$2,$AB$2,2))</f>
        <v>3</v>
      </c>
      <c r="R10" s="44">
        <f>WEEKDAY(DATE($X$2,$AB$2,3))</f>
        <v>4</v>
      </c>
      <c r="S10" s="44">
        <f>WEEKDAY(DATE($X$2,$AB$2,4))</f>
        <v>5</v>
      </c>
      <c r="T10" s="44">
        <f>WEEKDAY(DATE($X$2,$AB$2,5))</f>
        <v>6</v>
      </c>
      <c r="U10" s="44">
        <f>WEEKDAY(DATE($X$2,$AB$2,6))</f>
        <v>7</v>
      </c>
      <c r="V10" s="45">
        <f>WEEKDAY(DATE($X$2,$AB$2,7))</f>
        <v>1</v>
      </c>
      <c r="W10" s="43">
        <f>WEEKDAY(DATE($X$2,$AB$2,8))</f>
        <v>2</v>
      </c>
      <c r="X10" s="44">
        <f>WEEKDAY(DATE($X$2,$AB$2,9))</f>
        <v>3</v>
      </c>
      <c r="Y10" s="44">
        <f>WEEKDAY(DATE($X$2,$AB$2,10))</f>
        <v>4</v>
      </c>
      <c r="Z10" s="44">
        <f>WEEKDAY(DATE($X$2,$AB$2,11))</f>
        <v>5</v>
      </c>
      <c r="AA10" s="44">
        <f>WEEKDAY(DATE($X$2,$AB$2,12))</f>
        <v>6</v>
      </c>
      <c r="AB10" s="44">
        <f>WEEKDAY(DATE($X$2,$AB$2,13))</f>
        <v>7</v>
      </c>
      <c r="AC10" s="45">
        <f>WEEKDAY(DATE($X$2,$AB$2,14))</f>
        <v>1</v>
      </c>
      <c r="AD10" s="43">
        <f>WEEKDAY(DATE($X$2,$AB$2,15))</f>
        <v>2</v>
      </c>
      <c r="AE10" s="44">
        <f>WEEKDAY(DATE($X$2,$AB$2,16))</f>
        <v>3</v>
      </c>
      <c r="AF10" s="44">
        <f>WEEKDAY(DATE($X$2,$AB$2,17))</f>
        <v>4</v>
      </c>
      <c r="AG10" s="44">
        <f>WEEKDAY(DATE($X$2,$AB$2,18))</f>
        <v>5</v>
      </c>
      <c r="AH10" s="44">
        <f>WEEKDAY(DATE($X$2,$AB$2,19))</f>
        <v>6</v>
      </c>
      <c r="AI10" s="44">
        <f>WEEKDAY(DATE($X$2,$AB$2,20))</f>
        <v>7</v>
      </c>
      <c r="AJ10" s="45">
        <f>WEEKDAY(DATE($X$2,$AB$2,21))</f>
        <v>1</v>
      </c>
      <c r="AK10" s="43">
        <f>WEEKDAY(DATE($X$2,$AB$2,22))</f>
        <v>2</v>
      </c>
      <c r="AL10" s="44">
        <f>WEEKDAY(DATE($X$2,$AB$2,23))</f>
        <v>3</v>
      </c>
      <c r="AM10" s="44">
        <f>WEEKDAY(DATE($X$2,$AB$2,24))</f>
        <v>4</v>
      </c>
      <c r="AN10" s="44">
        <f>WEEKDAY(DATE($X$2,$AB$2,25))</f>
        <v>5</v>
      </c>
      <c r="AO10" s="44">
        <f>WEEKDAY(DATE($X$2,$AB$2,26))</f>
        <v>6</v>
      </c>
      <c r="AP10" s="44">
        <f>WEEKDAY(DATE($X$2,$AB$2,27))</f>
        <v>7</v>
      </c>
      <c r="AQ10" s="45">
        <f>WEEKDAY(DATE($X$2,$AB$2,28))</f>
        <v>1</v>
      </c>
      <c r="AR10" s="43">
        <f>IF(AR9=29,WEEKDAY(DATE($X$2,$AB$2,29)),0)</f>
        <v>0</v>
      </c>
      <c r="AS10" s="44">
        <f>IF(AS9=30,WEEKDAY(DATE($X$2,$AB$2,30)),0)</f>
        <v>0</v>
      </c>
      <c r="AT10" s="49">
        <f>IF(AT9=31,WEEKDAY(DATE($X$2,$AB$2,31)),0)</f>
        <v>0</v>
      </c>
      <c r="AU10" s="122"/>
      <c r="AV10" s="123"/>
      <c r="AW10" s="122"/>
      <c r="AX10" s="123"/>
      <c r="AY10" s="109"/>
      <c r="AZ10" s="109"/>
      <c r="BA10" s="109"/>
      <c r="BB10" s="109"/>
      <c r="BC10" s="109"/>
      <c r="BD10" s="109"/>
    </row>
    <row r="11" spans="1:57" ht="20.25" customHeight="1" thickBot="1" x14ac:dyDescent="0.5">
      <c r="A11" s="32"/>
      <c r="B11" s="128"/>
      <c r="C11" s="136"/>
      <c r="D11" s="140"/>
      <c r="E11" s="135"/>
      <c r="F11" s="140"/>
      <c r="G11" s="135"/>
      <c r="H11" s="136"/>
      <c r="I11" s="136"/>
      <c r="J11" s="136"/>
      <c r="K11" s="140"/>
      <c r="L11" s="135"/>
      <c r="M11" s="136"/>
      <c r="N11" s="136"/>
      <c r="O11" s="137"/>
      <c r="P11" s="46" t="str">
        <f>IF(P10=1,"日",IF(P10=2,"月",IF(P10=3,"火",IF(P10=4,"水",IF(P10=5,"木",IF(P10=6,"金","土"))))))</f>
        <v>月</v>
      </c>
      <c r="Q11" s="47" t="str">
        <f t="shared" ref="Q11:V11" si="0">IF(Q10=1,"日",IF(Q10=2,"月",IF(Q10=3,"火",IF(Q10=4,"水",IF(Q10=5,"木",IF(Q10=6,"金","土"))))))</f>
        <v>火</v>
      </c>
      <c r="R11" s="47" t="str">
        <f t="shared" si="0"/>
        <v>水</v>
      </c>
      <c r="S11" s="47" t="str">
        <f t="shared" si="0"/>
        <v>木</v>
      </c>
      <c r="T11" s="47" t="str">
        <f t="shared" si="0"/>
        <v>金</v>
      </c>
      <c r="U11" s="47" t="str">
        <f t="shared" si="0"/>
        <v>土</v>
      </c>
      <c r="V11" s="48" t="str">
        <f t="shared" si="0"/>
        <v>日</v>
      </c>
      <c r="W11" s="46" t="str">
        <f t="shared" ref="W11" si="1">IF(W10=1,"日",IF(W10=2,"月",IF(W10=3,"火",IF(W10=4,"水",IF(W10=5,"木",IF(W10=6,"金","土"))))))</f>
        <v>月</v>
      </c>
      <c r="X11" s="47" t="str">
        <f t="shared" ref="X11" si="2">IF(X10=1,"日",IF(X10=2,"月",IF(X10=3,"火",IF(X10=4,"水",IF(X10=5,"木",IF(X10=6,"金","土"))))))</f>
        <v>火</v>
      </c>
      <c r="Y11" s="47" t="str">
        <f t="shared" ref="Y11" si="3">IF(Y10=1,"日",IF(Y10=2,"月",IF(Y10=3,"火",IF(Y10=4,"水",IF(Y10=5,"木",IF(Y10=6,"金","土"))))))</f>
        <v>水</v>
      </c>
      <c r="Z11" s="47" t="str">
        <f t="shared" ref="Z11" si="4">IF(Z10=1,"日",IF(Z10=2,"月",IF(Z10=3,"火",IF(Z10=4,"水",IF(Z10=5,"木",IF(Z10=6,"金","土"))))))</f>
        <v>木</v>
      </c>
      <c r="AA11" s="47" t="str">
        <f t="shared" ref="AA11" si="5">IF(AA10=1,"日",IF(AA10=2,"月",IF(AA10=3,"火",IF(AA10=4,"水",IF(AA10=5,"木",IF(AA10=6,"金","土"))))))</f>
        <v>金</v>
      </c>
      <c r="AB11" s="47" t="str">
        <f t="shared" ref="AB11" si="6">IF(AB10=1,"日",IF(AB10=2,"月",IF(AB10=3,"火",IF(AB10=4,"水",IF(AB10=5,"木",IF(AB10=6,"金","土"))))))</f>
        <v>土</v>
      </c>
      <c r="AC11" s="48" t="str">
        <f t="shared" ref="AC11" si="7">IF(AC10=1,"日",IF(AC10=2,"月",IF(AC10=3,"火",IF(AC10=4,"水",IF(AC10=5,"木",IF(AC10=6,"金","土"))))))</f>
        <v>日</v>
      </c>
      <c r="AD11" s="46" t="str">
        <f t="shared" ref="AD11" si="8">IF(AD10=1,"日",IF(AD10=2,"月",IF(AD10=3,"火",IF(AD10=4,"水",IF(AD10=5,"木",IF(AD10=6,"金","土"))))))</f>
        <v>月</v>
      </c>
      <c r="AE11" s="47" t="str">
        <f t="shared" ref="AE11" si="9">IF(AE10=1,"日",IF(AE10=2,"月",IF(AE10=3,"火",IF(AE10=4,"水",IF(AE10=5,"木",IF(AE10=6,"金","土"))))))</f>
        <v>火</v>
      </c>
      <c r="AF11" s="47" t="str">
        <f t="shared" ref="AF11" si="10">IF(AF10=1,"日",IF(AF10=2,"月",IF(AF10=3,"火",IF(AF10=4,"水",IF(AF10=5,"木",IF(AF10=6,"金","土"))))))</f>
        <v>水</v>
      </c>
      <c r="AG11" s="47" t="str">
        <f t="shared" ref="AG11" si="11">IF(AG10=1,"日",IF(AG10=2,"月",IF(AG10=3,"火",IF(AG10=4,"水",IF(AG10=5,"木",IF(AG10=6,"金","土"))))))</f>
        <v>木</v>
      </c>
      <c r="AH11" s="47" t="str">
        <f t="shared" ref="AH11" si="12">IF(AH10=1,"日",IF(AH10=2,"月",IF(AH10=3,"火",IF(AH10=4,"水",IF(AH10=5,"木",IF(AH10=6,"金","土"))))))</f>
        <v>金</v>
      </c>
      <c r="AI11" s="47" t="str">
        <f t="shared" ref="AI11" si="13">IF(AI10=1,"日",IF(AI10=2,"月",IF(AI10=3,"火",IF(AI10=4,"水",IF(AI10=5,"木",IF(AI10=6,"金","土"))))))</f>
        <v>土</v>
      </c>
      <c r="AJ11" s="48" t="str">
        <f t="shared" ref="AJ11" si="14">IF(AJ10=1,"日",IF(AJ10=2,"月",IF(AJ10=3,"火",IF(AJ10=4,"水",IF(AJ10=5,"木",IF(AJ10=6,"金","土"))))))</f>
        <v>日</v>
      </c>
      <c r="AK11" s="46" t="str">
        <f t="shared" ref="AK11" si="15">IF(AK10=1,"日",IF(AK10=2,"月",IF(AK10=3,"火",IF(AK10=4,"水",IF(AK10=5,"木",IF(AK10=6,"金","土"))))))</f>
        <v>月</v>
      </c>
      <c r="AL11" s="47" t="str">
        <f t="shared" ref="AL11" si="16">IF(AL10=1,"日",IF(AL10=2,"月",IF(AL10=3,"火",IF(AL10=4,"水",IF(AL10=5,"木",IF(AL10=6,"金","土"))))))</f>
        <v>火</v>
      </c>
      <c r="AM11" s="47" t="str">
        <f t="shared" ref="AM11" si="17">IF(AM10=1,"日",IF(AM10=2,"月",IF(AM10=3,"火",IF(AM10=4,"水",IF(AM10=5,"木",IF(AM10=6,"金","土"))))))</f>
        <v>水</v>
      </c>
      <c r="AN11" s="47" t="str">
        <f t="shared" ref="AN11" si="18">IF(AN10=1,"日",IF(AN10=2,"月",IF(AN10=3,"火",IF(AN10=4,"水",IF(AN10=5,"木",IF(AN10=6,"金","土"))))))</f>
        <v>木</v>
      </c>
      <c r="AO11" s="47" t="str">
        <f t="shared" ref="AO11" si="19">IF(AO10=1,"日",IF(AO10=2,"月",IF(AO10=3,"火",IF(AO10=4,"水",IF(AO10=5,"木",IF(AO10=6,"金","土"))))))</f>
        <v>金</v>
      </c>
      <c r="AP11" s="47" t="str">
        <f t="shared" ref="AP11" si="20">IF(AP10=1,"日",IF(AP10=2,"月",IF(AP10=3,"火",IF(AP10=4,"水",IF(AP10=5,"木",IF(AP10=6,"金","土"))))))</f>
        <v>土</v>
      </c>
      <c r="AQ11" s="48" t="str">
        <f t="shared" ref="AQ11" si="21">IF(AQ10=1,"日",IF(AQ10=2,"月",IF(AQ10=3,"火",IF(AQ10=4,"水",IF(AQ10=5,"木",IF(AQ10=6,"金","土"))))))</f>
        <v>日</v>
      </c>
      <c r="AR11" s="47" t="str">
        <f>IF(AR10=1,"日",IF(AR10=2,"月",IF(AR10=3,"火",IF(AR10=4,"水",IF(AR10=5,"木",IF(AR10=6,"金",IF(AR10=0,"","土")))))))</f>
        <v/>
      </c>
      <c r="AS11" s="47" t="str">
        <f>IF(AS10=1,"日",IF(AS10=2,"月",IF(AS10=3,"火",IF(AS10=4,"水",IF(AS10=5,"木",IF(AS10=6,"金",IF(AS10=0,"","土")))))))</f>
        <v/>
      </c>
      <c r="AT11" s="50" t="str">
        <f>IF(AT10=1,"日",IF(AT10=2,"月",IF(AT10=3,"火",IF(AT10=4,"水",IF(AT10=5,"木",IF(AT10=6,"金",IF(AT10=0,"","土")))))))</f>
        <v/>
      </c>
      <c r="AU11" s="124"/>
      <c r="AV11" s="125"/>
      <c r="AW11" s="124"/>
      <c r="AX11" s="125"/>
      <c r="AY11" s="109"/>
      <c r="AZ11" s="109"/>
      <c r="BA11" s="109"/>
      <c r="BB11" s="109"/>
      <c r="BC11" s="109"/>
      <c r="BD11" s="109"/>
    </row>
    <row r="12" spans="1:57" ht="39.9" customHeight="1" x14ac:dyDescent="0.45">
      <c r="A12" s="32"/>
      <c r="B12" s="40">
        <v>1</v>
      </c>
      <c r="C12" s="149"/>
      <c r="D12" s="150"/>
      <c r="E12" s="151"/>
      <c r="F12" s="152"/>
      <c r="G12" s="153"/>
      <c r="H12" s="154"/>
      <c r="I12" s="154"/>
      <c r="J12" s="154"/>
      <c r="K12" s="155"/>
      <c r="L12" s="151"/>
      <c r="M12" s="158"/>
      <c r="N12" s="158"/>
      <c r="O12" s="159"/>
      <c r="P12" s="55"/>
      <c r="Q12" s="56"/>
      <c r="R12" s="56"/>
      <c r="S12" s="56"/>
      <c r="T12" s="56"/>
      <c r="U12" s="56"/>
      <c r="V12" s="57"/>
      <c r="W12" s="55"/>
      <c r="X12" s="56"/>
      <c r="Y12" s="56"/>
      <c r="Z12" s="56"/>
      <c r="AA12" s="56"/>
      <c r="AB12" s="56"/>
      <c r="AC12" s="57"/>
      <c r="AD12" s="55"/>
      <c r="AE12" s="56"/>
      <c r="AF12" s="56"/>
      <c r="AG12" s="56"/>
      <c r="AH12" s="56"/>
      <c r="AI12" s="56"/>
      <c r="AJ12" s="57"/>
      <c r="AK12" s="55"/>
      <c r="AL12" s="56"/>
      <c r="AM12" s="56"/>
      <c r="AN12" s="56"/>
      <c r="AO12" s="56"/>
      <c r="AP12" s="56"/>
      <c r="AQ12" s="57"/>
      <c r="AR12" s="55"/>
      <c r="AS12" s="56"/>
      <c r="AT12" s="57"/>
      <c r="AU12" s="141"/>
      <c r="AV12" s="142"/>
      <c r="AW12" s="143"/>
      <c r="AX12" s="144"/>
      <c r="AY12" s="182"/>
      <c r="AZ12" s="183"/>
      <c r="BA12" s="183"/>
      <c r="BB12" s="183"/>
      <c r="BC12" s="183"/>
      <c r="BD12" s="184"/>
    </row>
    <row r="13" spans="1:57" ht="39.9" customHeight="1" x14ac:dyDescent="0.45">
      <c r="A13" s="32"/>
      <c r="B13" s="41">
        <f t="shared" ref="B13:B39" si="22">B12+1</f>
        <v>2</v>
      </c>
      <c r="C13" s="156"/>
      <c r="D13" s="157"/>
      <c r="E13" s="160"/>
      <c r="F13" s="163"/>
      <c r="G13" s="164"/>
      <c r="H13" s="165"/>
      <c r="I13" s="165"/>
      <c r="J13" s="165"/>
      <c r="K13" s="166"/>
      <c r="L13" s="160"/>
      <c r="M13" s="161"/>
      <c r="N13" s="161"/>
      <c r="O13" s="162"/>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101"/>
      <c r="AV13" s="102"/>
      <c r="AW13" s="103"/>
      <c r="AX13" s="104"/>
      <c r="AY13" s="176"/>
      <c r="AZ13" s="177"/>
      <c r="BA13" s="177"/>
      <c r="BB13" s="177"/>
      <c r="BC13" s="177"/>
      <c r="BD13" s="178"/>
    </row>
    <row r="14" spans="1:57" ht="39.9" customHeight="1" x14ac:dyDescent="0.45">
      <c r="A14" s="32"/>
      <c r="B14" s="41">
        <f t="shared" si="22"/>
        <v>3</v>
      </c>
      <c r="C14" s="156"/>
      <c r="D14" s="157"/>
      <c r="E14" s="160"/>
      <c r="F14" s="163"/>
      <c r="G14" s="164"/>
      <c r="H14" s="165"/>
      <c r="I14" s="165"/>
      <c r="J14" s="165"/>
      <c r="K14" s="166"/>
      <c r="L14" s="160"/>
      <c r="M14" s="161"/>
      <c r="N14" s="161"/>
      <c r="O14" s="162"/>
      <c r="P14" s="67"/>
      <c r="Q14" s="68"/>
      <c r="R14" s="68"/>
      <c r="S14" s="68"/>
      <c r="T14" s="68"/>
      <c r="U14" s="68"/>
      <c r="V14" s="69"/>
      <c r="W14" s="67"/>
      <c r="X14" s="68"/>
      <c r="Y14" s="68"/>
      <c r="Z14" s="68"/>
      <c r="AA14" s="68"/>
      <c r="AB14" s="68"/>
      <c r="AC14" s="69"/>
      <c r="AD14" s="67"/>
      <c r="AE14" s="68"/>
      <c r="AF14" s="68"/>
      <c r="AG14" s="68"/>
      <c r="AH14" s="68"/>
      <c r="AI14" s="68"/>
      <c r="AJ14" s="69"/>
      <c r="AK14" s="67"/>
      <c r="AL14" s="68"/>
      <c r="AM14" s="68"/>
      <c r="AN14" s="68"/>
      <c r="AO14" s="68"/>
      <c r="AP14" s="68"/>
      <c r="AQ14" s="69"/>
      <c r="AR14" s="67"/>
      <c r="AS14" s="68"/>
      <c r="AT14" s="69"/>
      <c r="AU14" s="101"/>
      <c r="AV14" s="102"/>
      <c r="AW14" s="103"/>
      <c r="AX14" s="104"/>
      <c r="AY14" s="176"/>
      <c r="AZ14" s="177"/>
      <c r="BA14" s="177"/>
      <c r="BB14" s="177"/>
      <c r="BC14" s="177"/>
      <c r="BD14" s="178"/>
    </row>
    <row r="15" spans="1:57" ht="39.9" customHeight="1" x14ac:dyDescent="0.45">
      <c r="A15" s="32"/>
      <c r="B15" s="41">
        <f t="shared" si="22"/>
        <v>4</v>
      </c>
      <c r="C15" s="156"/>
      <c r="D15" s="157"/>
      <c r="E15" s="160"/>
      <c r="F15" s="163"/>
      <c r="G15" s="164"/>
      <c r="H15" s="165"/>
      <c r="I15" s="165"/>
      <c r="J15" s="165"/>
      <c r="K15" s="166"/>
      <c r="L15" s="160"/>
      <c r="M15" s="161"/>
      <c r="N15" s="161"/>
      <c r="O15" s="162"/>
      <c r="P15" s="67"/>
      <c r="Q15" s="68"/>
      <c r="R15" s="68"/>
      <c r="S15" s="68"/>
      <c r="T15" s="68"/>
      <c r="U15" s="68"/>
      <c r="V15" s="69"/>
      <c r="W15" s="67"/>
      <c r="X15" s="68"/>
      <c r="Y15" s="68"/>
      <c r="Z15" s="68"/>
      <c r="AA15" s="68"/>
      <c r="AB15" s="68"/>
      <c r="AC15" s="69"/>
      <c r="AD15" s="67"/>
      <c r="AE15" s="68"/>
      <c r="AF15" s="68"/>
      <c r="AG15" s="68"/>
      <c r="AH15" s="68"/>
      <c r="AI15" s="68"/>
      <c r="AJ15" s="69"/>
      <c r="AK15" s="67"/>
      <c r="AL15" s="68"/>
      <c r="AM15" s="68"/>
      <c r="AN15" s="68"/>
      <c r="AO15" s="68"/>
      <c r="AP15" s="68"/>
      <c r="AQ15" s="69"/>
      <c r="AR15" s="67"/>
      <c r="AS15" s="68"/>
      <c r="AT15" s="69"/>
      <c r="AU15" s="101"/>
      <c r="AV15" s="102"/>
      <c r="AW15" s="103"/>
      <c r="AX15" s="104"/>
      <c r="AY15" s="176"/>
      <c r="AZ15" s="177"/>
      <c r="BA15" s="177"/>
      <c r="BB15" s="177"/>
      <c r="BC15" s="177"/>
      <c r="BD15" s="178"/>
    </row>
    <row r="16" spans="1:57" ht="39.9" customHeight="1" x14ac:dyDescent="0.45">
      <c r="A16" s="32"/>
      <c r="B16" s="41">
        <f t="shared" si="22"/>
        <v>5</v>
      </c>
      <c r="C16" s="156"/>
      <c r="D16" s="157"/>
      <c r="E16" s="160"/>
      <c r="F16" s="163"/>
      <c r="G16" s="164"/>
      <c r="H16" s="165"/>
      <c r="I16" s="165"/>
      <c r="J16" s="165"/>
      <c r="K16" s="166"/>
      <c r="L16" s="160"/>
      <c r="M16" s="161"/>
      <c r="N16" s="161"/>
      <c r="O16" s="162"/>
      <c r="P16" s="67"/>
      <c r="Q16" s="68"/>
      <c r="R16" s="68"/>
      <c r="S16" s="68"/>
      <c r="T16" s="68"/>
      <c r="U16" s="68"/>
      <c r="V16" s="69"/>
      <c r="W16" s="67"/>
      <c r="X16" s="68"/>
      <c r="Y16" s="68"/>
      <c r="Z16" s="68"/>
      <c r="AA16" s="68"/>
      <c r="AB16" s="68"/>
      <c r="AC16" s="69"/>
      <c r="AD16" s="67"/>
      <c r="AE16" s="68"/>
      <c r="AF16" s="68"/>
      <c r="AG16" s="68"/>
      <c r="AH16" s="68"/>
      <c r="AI16" s="68"/>
      <c r="AJ16" s="69"/>
      <c r="AK16" s="67"/>
      <c r="AL16" s="68"/>
      <c r="AM16" s="68"/>
      <c r="AN16" s="68"/>
      <c r="AO16" s="68"/>
      <c r="AP16" s="68"/>
      <c r="AQ16" s="69"/>
      <c r="AR16" s="67"/>
      <c r="AS16" s="68"/>
      <c r="AT16" s="69"/>
      <c r="AU16" s="101"/>
      <c r="AV16" s="102"/>
      <c r="AW16" s="103"/>
      <c r="AX16" s="104"/>
      <c r="AY16" s="176"/>
      <c r="AZ16" s="177"/>
      <c r="BA16" s="177"/>
      <c r="BB16" s="177"/>
      <c r="BC16" s="177"/>
      <c r="BD16" s="178"/>
    </row>
    <row r="17" spans="1:56" ht="39.9" customHeight="1" x14ac:dyDescent="0.45">
      <c r="A17" s="32"/>
      <c r="B17" s="41">
        <f t="shared" si="22"/>
        <v>6</v>
      </c>
      <c r="C17" s="156"/>
      <c r="D17" s="157"/>
      <c r="E17" s="160"/>
      <c r="F17" s="163"/>
      <c r="G17" s="164"/>
      <c r="H17" s="165"/>
      <c r="I17" s="165"/>
      <c r="J17" s="165"/>
      <c r="K17" s="166"/>
      <c r="L17" s="160"/>
      <c r="M17" s="161"/>
      <c r="N17" s="161"/>
      <c r="O17" s="162"/>
      <c r="P17" s="67"/>
      <c r="Q17" s="68"/>
      <c r="R17" s="68"/>
      <c r="S17" s="68"/>
      <c r="T17" s="68"/>
      <c r="U17" s="68"/>
      <c r="V17" s="69"/>
      <c r="W17" s="67"/>
      <c r="X17" s="68"/>
      <c r="Y17" s="68"/>
      <c r="Z17" s="68"/>
      <c r="AA17" s="68"/>
      <c r="AB17" s="68"/>
      <c r="AC17" s="69"/>
      <c r="AD17" s="67"/>
      <c r="AE17" s="68"/>
      <c r="AF17" s="68"/>
      <c r="AG17" s="68"/>
      <c r="AH17" s="68"/>
      <c r="AI17" s="68"/>
      <c r="AJ17" s="69"/>
      <c r="AK17" s="67"/>
      <c r="AL17" s="68"/>
      <c r="AM17" s="68"/>
      <c r="AN17" s="68"/>
      <c r="AO17" s="68"/>
      <c r="AP17" s="68"/>
      <c r="AQ17" s="69"/>
      <c r="AR17" s="67"/>
      <c r="AS17" s="68"/>
      <c r="AT17" s="69"/>
      <c r="AU17" s="101"/>
      <c r="AV17" s="102"/>
      <c r="AW17" s="103"/>
      <c r="AX17" s="104"/>
      <c r="AY17" s="176"/>
      <c r="AZ17" s="177"/>
      <c r="BA17" s="177"/>
      <c r="BB17" s="177"/>
      <c r="BC17" s="177"/>
      <c r="BD17" s="178"/>
    </row>
    <row r="18" spans="1:56" ht="39.9" customHeight="1" x14ac:dyDescent="0.45">
      <c r="A18" s="32"/>
      <c r="B18" s="41">
        <f t="shared" si="22"/>
        <v>7</v>
      </c>
      <c r="C18" s="156"/>
      <c r="D18" s="157"/>
      <c r="E18" s="160"/>
      <c r="F18" s="163"/>
      <c r="G18" s="164"/>
      <c r="H18" s="165"/>
      <c r="I18" s="165"/>
      <c r="J18" s="165"/>
      <c r="K18" s="166"/>
      <c r="L18" s="160"/>
      <c r="M18" s="161"/>
      <c r="N18" s="161"/>
      <c r="O18" s="162"/>
      <c r="P18" s="67"/>
      <c r="Q18" s="68"/>
      <c r="R18" s="68"/>
      <c r="S18" s="68"/>
      <c r="T18" s="68"/>
      <c r="U18" s="68"/>
      <c r="V18" s="69"/>
      <c r="W18" s="67"/>
      <c r="X18" s="68"/>
      <c r="Y18" s="68"/>
      <c r="Z18" s="68"/>
      <c r="AA18" s="68"/>
      <c r="AB18" s="68"/>
      <c r="AC18" s="69"/>
      <c r="AD18" s="67"/>
      <c r="AE18" s="68"/>
      <c r="AF18" s="68"/>
      <c r="AG18" s="68"/>
      <c r="AH18" s="68"/>
      <c r="AI18" s="68"/>
      <c r="AJ18" s="69"/>
      <c r="AK18" s="67"/>
      <c r="AL18" s="68"/>
      <c r="AM18" s="68"/>
      <c r="AN18" s="68"/>
      <c r="AO18" s="68"/>
      <c r="AP18" s="68"/>
      <c r="AQ18" s="69"/>
      <c r="AR18" s="67"/>
      <c r="AS18" s="68"/>
      <c r="AT18" s="69"/>
      <c r="AU18" s="101"/>
      <c r="AV18" s="102"/>
      <c r="AW18" s="103"/>
      <c r="AX18" s="104"/>
      <c r="AY18" s="176"/>
      <c r="AZ18" s="177"/>
      <c r="BA18" s="177"/>
      <c r="BB18" s="177"/>
      <c r="BC18" s="177"/>
      <c r="BD18" s="178"/>
    </row>
    <row r="19" spans="1:56" ht="39.9" customHeight="1" x14ac:dyDescent="0.45">
      <c r="A19" s="32"/>
      <c r="B19" s="41">
        <f t="shared" si="22"/>
        <v>8</v>
      </c>
      <c r="C19" s="156"/>
      <c r="D19" s="157"/>
      <c r="E19" s="160"/>
      <c r="F19" s="163"/>
      <c r="G19" s="164"/>
      <c r="H19" s="165"/>
      <c r="I19" s="165"/>
      <c r="J19" s="165"/>
      <c r="K19" s="166"/>
      <c r="L19" s="160"/>
      <c r="M19" s="161"/>
      <c r="N19" s="161"/>
      <c r="O19" s="162"/>
      <c r="P19" s="67"/>
      <c r="Q19" s="68"/>
      <c r="R19" s="68"/>
      <c r="S19" s="68"/>
      <c r="T19" s="68"/>
      <c r="U19" s="68"/>
      <c r="V19" s="69"/>
      <c r="W19" s="67"/>
      <c r="X19" s="68"/>
      <c r="Y19" s="68"/>
      <c r="Z19" s="68"/>
      <c r="AA19" s="68"/>
      <c r="AB19" s="68"/>
      <c r="AC19" s="69"/>
      <c r="AD19" s="67"/>
      <c r="AE19" s="68"/>
      <c r="AF19" s="68"/>
      <c r="AG19" s="68"/>
      <c r="AH19" s="68"/>
      <c r="AI19" s="68"/>
      <c r="AJ19" s="69"/>
      <c r="AK19" s="67"/>
      <c r="AL19" s="68"/>
      <c r="AM19" s="68"/>
      <c r="AN19" s="68"/>
      <c r="AO19" s="68"/>
      <c r="AP19" s="68"/>
      <c r="AQ19" s="69"/>
      <c r="AR19" s="67"/>
      <c r="AS19" s="68"/>
      <c r="AT19" s="69"/>
      <c r="AU19" s="101"/>
      <c r="AV19" s="102"/>
      <c r="AW19" s="103"/>
      <c r="AX19" s="104"/>
      <c r="AY19" s="176"/>
      <c r="AZ19" s="177"/>
      <c r="BA19" s="177"/>
      <c r="BB19" s="177"/>
      <c r="BC19" s="177"/>
      <c r="BD19" s="178"/>
    </row>
    <row r="20" spans="1:56" ht="39.9" customHeight="1" x14ac:dyDescent="0.45">
      <c r="A20" s="32"/>
      <c r="B20" s="41">
        <f t="shared" si="22"/>
        <v>9</v>
      </c>
      <c r="C20" s="156"/>
      <c r="D20" s="157"/>
      <c r="E20" s="160"/>
      <c r="F20" s="163"/>
      <c r="G20" s="164"/>
      <c r="H20" s="165"/>
      <c r="I20" s="165"/>
      <c r="J20" s="165"/>
      <c r="K20" s="166"/>
      <c r="L20" s="160"/>
      <c r="M20" s="161"/>
      <c r="N20" s="161"/>
      <c r="O20" s="162"/>
      <c r="P20" s="67"/>
      <c r="Q20" s="68"/>
      <c r="R20" s="68"/>
      <c r="S20" s="68"/>
      <c r="T20" s="68"/>
      <c r="U20" s="68"/>
      <c r="V20" s="69"/>
      <c r="W20" s="67"/>
      <c r="X20" s="68"/>
      <c r="Y20" s="68"/>
      <c r="Z20" s="68"/>
      <c r="AA20" s="68"/>
      <c r="AB20" s="68"/>
      <c r="AC20" s="69"/>
      <c r="AD20" s="67"/>
      <c r="AE20" s="68"/>
      <c r="AF20" s="68"/>
      <c r="AG20" s="68"/>
      <c r="AH20" s="68"/>
      <c r="AI20" s="68"/>
      <c r="AJ20" s="69"/>
      <c r="AK20" s="67"/>
      <c r="AL20" s="68"/>
      <c r="AM20" s="68"/>
      <c r="AN20" s="68"/>
      <c r="AO20" s="68"/>
      <c r="AP20" s="68"/>
      <c r="AQ20" s="69"/>
      <c r="AR20" s="67"/>
      <c r="AS20" s="68"/>
      <c r="AT20" s="69"/>
      <c r="AU20" s="101"/>
      <c r="AV20" s="102"/>
      <c r="AW20" s="103"/>
      <c r="AX20" s="104"/>
      <c r="AY20" s="176"/>
      <c r="AZ20" s="177"/>
      <c r="BA20" s="177"/>
      <c r="BB20" s="177"/>
      <c r="BC20" s="177"/>
      <c r="BD20" s="178"/>
    </row>
    <row r="21" spans="1:56" ht="39.9" customHeight="1" x14ac:dyDescent="0.45">
      <c r="A21" s="32"/>
      <c r="B21" s="41">
        <f t="shared" si="22"/>
        <v>10</v>
      </c>
      <c r="C21" s="156"/>
      <c r="D21" s="157"/>
      <c r="E21" s="160"/>
      <c r="F21" s="163"/>
      <c r="G21" s="164"/>
      <c r="H21" s="165"/>
      <c r="I21" s="165"/>
      <c r="J21" s="165"/>
      <c r="K21" s="166"/>
      <c r="L21" s="160"/>
      <c r="M21" s="161"/>
      <c r="N21" s="161"/>
      <c r="O21" s="162"/>
      <c r="P21" s="67"/>
      <c r="Q21" s="68"/>
      <c r="R21" s="68"/>
      <c r="S21" s="68"/>
      <c r="T21" s="68"/>
      <c r="U21" s="68"/>
      <c r="V21" s="69"/>
      <c r="W21" s="67"/>
      <c r="X21" s="68"/>
      <c r="Y21" s="68"/>
      <c r="Z21" s="68"/>
      <c r="AA21" s="68"/>
      <c r="AB21" s="68"/>
      <c r="AC21" s="69"/>
      <c r="AD21" s="67"/>
      <c r="AE21" s="68"/>
      <c r="AF21" s="68"/>
      <c r="AG21" s="68"/>
      <c r="AH21" s="68"/>
      <c r="AI21" s="68"/>
      <c r="AJ21" s="69"/>
      <c r="AK21" s="67"/>
      <c r="AL21" s="68"/>
      <c r="AM21" s="68"/>
      <c r="AN21" s="68"/>
      <c r="AO21" s="68"/>
      <c r="AP21" s="68"/>
      <c r="AQ21" s="69"/>
      <c r="AR21" s="67"/>
      <c r="AS21" s="68"/>
      <c r="AT21" s="69"/>
      <c r="AU21" s="101"/>
      <c r="AV21" s="102"/>
      <c r="AW21" s="103"/>
      <c r="AX21" s="104"/>
      <c r="AY21" s="176"/>
      <c r="AZ21" s="177"/>
      <c r="BA21" s="177"/>
      <c r="BB21" s="177"/>
      <c r="BC21" s="177"/>
      <c r="BD21" s="178"/>
    </row>
    <row r="22" spans="1:56" ht="39.9" customHeight="1" x14ac:dyDescent="0.45">
      <c r="A22" s="32"/>
      <c r="B22" s="41">
        <f t="shared" si="22"/>
        <v>11</v>
      </c>
      <c r="C22" s="156"/>
      <c r="D22" s="157"/>
      <c r="E22" s="160"/>
      <c r="F22" s="163"/>
      <c r="G22" s="164"/>
      <c r="H22" s="165"/>
      <c r="I22" s="165"/>
      <c r="J22" s="165"/>
      <c r="K22" s="166"/>
      <c r="L22" s="160"/>
      <c r="M22" s="161"/>
      <c r="N22" s="161"/>
      <c r="O22" s="162"/>
      <c r="P22" s="67"/>
      <c r="Q22" s="68"/>
      <c r="R22" s="68"/>
      <c r="S22" s="68"/>
      <c r="T22" s="68"/>
      <c r="U22" s="68"/>
      <c r="V22" s="69"/>
      <c r="W22" s="67"/>
      <c r="X22" s="68"/>
      <c r="Y22" s="68"/>
      <c r="Z22" s="68"/>
      <c r="AA22" s="68"/>
      <c r="AB22" s="68"/>
      <c r="AC22" s="69"/>
      <c r="AD22" s="67"/>
      <c r="AE22" s="68"/>
      <c r="AF22" s="68"/>
      <c r="AG22" s="68"/>
      <c r="AH22" s="68"/>
      <c r="AI22" s="68"/>
      <c r="AJ22" s="69"/>
      <c r="AK22" s="67"/>
      <c r="AL22" s="68"/>
      <c r="AM22" s="68"/>
      <c r="AN22" s="68"/>
      <c r="AO22" s="68"/>
      <c r="AP22" s="68"/>
      <c r="AQ22" s="69"/>
      <c r="AR22" s="67"/>
      <c r="AS22" s="68"/>
      <c r="AT22" s="69"/>
      <c r="AU22" s="101"/>
      <c r="AV22" s="102"/>
      <c r="AW22" s="103"/>
      <c r="AX22" s="104"/>
      <c r="AY22" s="176"/>
      <c r="AZ22" s="177"/>
      <c r="BA22" s="177"/>
      <c r="BB22" s="177"/>
      <c r="BC22" s="177"/>
      <c r="BD22" s="178"/>
    </row>
    <row r="23" spans="1:56" ht="39.9" customHeight="1" x14ac:dyDescent="0.45">
      <c r="A23" s="32"/>
      <c r="B23" s="41">
        <f t="shared" si="22"/>
        <v>12</v>
      </c>
      <c r="C23" s="156"/>
      <c r="D23" s="157"/>
      <c r="E23" s="160"/>
      <c r="F23" s="163"/>
      <c r="G23" s="164"/>
      <c r="H23" s="165"/>
      <c r="I23" s="165"/>
      <c r="J23" s="165"/>
      <c r="K23" s="166"/>
      <c r="L23" s="160"/>
      <c r="M23" s="161"/>
      <c r="N23" s="161"/>
      <c r="O23" s="162"/>
      <c r="P23" s="67"/>
      <c r="Q23" s="68"/>
      <c r="R23" s="68"/>
      <c r="S23" s="68"/>
      <c r="T23" s="68"/>
      <c r="U23" s="68"/>
      <c r="V23" s="69"/>
      <c r="W23" s="67"/>
      <c r="X23" s="68"/>
      <c r="Y23" s="68"/>
      <c r="Z23" s="68"/>
      <c r="AA23" s="68"/>
      <c r="AB23" s="68"/>
      <c r="AC23" s="69"/>
      <c r="AD23" s="67"/>
      <c r="AE23" s="68"/>
      <c r="AF23" s="68"/>
      <c r="AG23" s="68"/>
      <c r="AH23" s="68"/>
      <c r="AI23" s="68"/>
      <c r="AJ23" s="69"/>
      <c r="AK23" s="67"/>
      <c r="AL23" s="68"/>
      <c r="AM23" s="68"/>
      <c r="AN23" s="68"/>
      <c r="AO23" s="68"/>
      <c r="AP23" s="68"/>
      <c r="AQ23" s="69"/>
      <c r="AR23" s="67"/>
      <c r="AS23" s="68"/>
      <c r="AT23" s="69"/>
      <c r="AU23" s="101"/>
      <c r="AV23" s="102"/>
      <c r="AW23" s="103"/>
      <c r="AX23" s="104"/>
      <c r="AY23" s="176"/>
      <c r="AZ23" s="177"/>
      <c r="BA23" s="177"/>
      <c r="BB23" s="177"/>
      <c r="BC23" s="177"/>
      <c r="BD23" s="178"/>
    </row>
    <row r="24" spans="1:56" ht="39.9" customHeight="1" x14ac:dyDescent="0.45">
      <c r="A24" s="32"/>
      <c r="B24" s="41">
        <f t="shared" si="22"/>
        <v>13</v>
      </c>
      <c r="C24" s="156"/>
      <c r="D24" s="157"/>
      <c r="E24" s="160"/>
      <c r="F24" s="163"/>
      <c r="G24" s="164"/>
      <c r="H24" s="165"/>
      <c r="I24" s="165"/>
      <c r="J24" s="165"/>
      <c r="K24" s="166"/>
      <c r="L24" s="160"/>
      <c r="M24" s="161"/>
      <c r="N24" s="161"/>
      <c r="O24" s="162"/>
      <c r="P24" s="67"/>
      <c r="Q24" s="68"/>
      <c r="R24" s="68"/>
      <c r="S24" s="68"/>
      <c r="T24" s="68"/>
      <c r="U24" s="68"/>
      <c r="V24" s="69"/>
      <c r="W24" s="67"/>
      <c r="X24" s="68"/>
      <c r="Y24" s="68"/>
      <c r="Z24" s="68"/>
      <c r="AA24" s="68"/>
      <c r="AB24" s="68"/>
      <c r="AC24" s="69"/>
      <c r="AD24" s="67"/>
      <c r="AE24" s="68"/>
      <c r="AF24" s="68"/>
      <c r="AG24" s="68"/>
      <c r="AH24" s="68"/>
      <c r="AI24" s="68"/>
      <c r="AJ24" s="69"/>
      <c r="AK24" s="67"/>
      <c r="AL24" s="68"/>
      <c r="AM24" s="68"/>
      <c r="AN24" s="68"/>
      <c r="AO24" s="68"/>
      <c r="AP24" s="68"/>
      <c r="AQ24" s="69"/>
      <c r="AR24" s="67"/>
      <c r="AS24" s="68"/>
      <c r="AT24" s="69"/>
      <c r="AU24" s="101"/>
      <c r="AV24" s="102"/>
      <c r="AW24" s="103"/>
      <c r="AX24" s="104"/>
      <c r="AY24" s="176"/>
      <c r="AZ24" s="177"/>
      <c r="BA24" s="177"/>
      <c r="BB24" s="177"/>
      <c r="BC24" s="177"/>
      <c r="BD24" s="178"/>
    </row>
    <row r="25" spans="1:56" ht="39.9" customHeight="1" x14ac:dyDescent="0.45">
      <c r="A25" s="32"/>
      <c r="B25" s="41">
        <f t="shared" si="22"/>
        <v>14</v>
      </c>
      <c r="C25" s="156"/>
      <c r="D25" s="157"/>
      <c r="E25" s="160"/>
      <c r="F25" s="163"/>
      <c r="G25" s="164"/>
      <c r="H25" s="165"/>
      <c r="I25" s="165"/>
      <c r="J25" s="165"/>
      <c r="K25" s="166"/>
      <c r="L25" s="160"/>
      <c r="M25" s="161"/>
      <c r="N25" s="161"/>
      <c r="O25" s="162"/>
      <c r="P25" s="67"/>
      <c r="Q25" s="68"/>
      <c r="R25" s="68"/>
      <c r="S25" s="68"/>
      <c r="T25" s="68"/>
      <c r="U25" s="68"/>
      <c r="V25" s="69"/>
      <c r="W25" s="67"/>
      <c r="X25" s="68"/>
      <c r="Y25" s="68"/>
      <c r="Z25" s="68"/>
      <c r="AA25" s="68"/>
      <c r="AB25" s="68"/>
      <c r="AC25" s="69"/>
      <c r="AD25" s="67"/>
      <c r="AE25" s="68"/>
      <c r="AF25" s="68"/>
      <c r="AG25" s="68"/>
      <c r="AH25" s="68"/>
      <c r="AI25" s="68"/>
      <c r="AJ25" s="69"/>
      <c r="AK25" s="67"/>
      <c r="AL25" s="68"/>
      <c r="AM25" s="68"/>
      <c r="AN25" s="68"/>
      <c r="AO25" s="68"/>
      <c r="AP25" s="68"/>
      <c r="AQ25" s="69"/>
      <c r="AR25" s="67"/>
      <c r="AS25" s="68"/>
      <c r="AT25" s="69"/>
      <c r="AU25" s="101"/>
      <c r="AV25" s="102"/>
      <c r="AW25" s="103"/>
      <c r="AX25" s="104"/>
      <c r="AY25" s="176"/>
      <c r="AZ25" s="177"/>
      <c r="BA25" s="177"/>
      <c r="BB25" s="177"/>
      <c r="BC25" s="177"/>
      <c r="BD25" s="178"/>
    </row>
    <row r="26" spans="1:56" ht="39.9" customHeight="1" x14ac:dyDescent="0.45">
      <c r="A26" s="32"/>
      <c r="B26" s="41">
        <f t="shared" si="22"/>
        <v>15</v>
      </c>
      <c r="C26" s="156"/>
      <c r="D26" s="157"/>
      <c r="E26" s="160"/>
      <c r="F26" s="163"/>
      <c r="G26" s="164"/>
      <c r="H26" s="165"/>
      <c r="I26" s="165"/>
      <c r="J26" s="165"/>
      <c r="K26" s="166"/>
      <c r="L26" s="160"/>
      <c r="M26" s="161"/>
      <c r="N26" s="161"/>
      <c r="O26" s="162"/>
      <c r="P26" s="67"/>
      <c r="Q26" s="68"/>
      <c r="R26" s="68"/>
      <c r="S26" s="68"/>
      <c r="T26" s="68"/>
      <c r="U26" s="68"/>
      <c r="V26" s="69"/>
      <c r="W26" s="67"/>
      <c r="X26" s="68"/>
      <c r="Y26" s="68"/>
      <c r="Z26" s="68"/>
      <c r="AA26" s="68"/>
      <c r="AB26" s="68"/>
      <c r="AC26" s="69"/>
      <c r="AD26" s="67"/>
      <c r="AE26" s="68"/>
      <c r="AF26" s="68"/>
      <c r="AG26" s="68"/>
      <c r="AH26" s="68"/>
      <c r="AI26" s="68"/>
      <c r="AJ26" s="69"/>
      <c r="AK26" s="67"/>
      <c r="AL26" s="68"/>
      <c r="AM26" s="68"/>
      <c r="AN26" s="68"/>
      <c r="AO26" s="68"/>
      <c r="AP26" s="68"/>
      <c r="AQ26" s="69"/>
      <c r="AR26" s="67"/>
      <c r="AS26" s="68"/>
      <c r="AT26" s="69"/>
      <c r="AU26" s="101"/>
      <c r="AV26" s="102"/>
      <c r="AW26" s="103"/>
      <c r="AX26" s="104"/>
      <c r="AY26" s="176"/>
      <c r="AZ26" s="177"/>
      <c r="BA26" s="177"/>
      <c r="BB26" s="177"/>
      <c r="BC26" s="177"/>
      <c r="BD26" s="178"/>
    </row>
    <row r="27" spans="1:56" ht="39.9" customHeight="1" x14ac:dyDescent="0.45">
      <c r="A27" s="32"/>
      <c r="B27" s="41">
        <f t="shared" si="22"/>
        <v>16</v>
      </c>
      <c r="C27" s="58"/>
      <c r="D27" s="59"/>
      <c r="E27" s="60"/>
      <c r="F27" s="61"/>
      <c r="G27" s="62"/>
      <c r="H27" s="63"/>
      <c r="I27" s="63"/>
      <c r="J27" s="63"/>
      <c r="K27" s="64"/>
      <c r="L27" s="60"/>
      <c r="M27" s="65"/>
      <c r="N27" s="65"/>
      <c r="O27" s="66"/>
      <c r="P27" s="67"/>
      <c r="Q27" s="68"/>
      <c r="R27" s="68"/>
      <c r="S27" s="68"/>
      <c r="T27" s="68"/>
      <c r="U27" s="68"/>
      <c r="V27" s="69"/>
      <c r="W27" s="67"/>
      <c r="X27" s="68"/>
      <c r="Y27" s="68"/>
      <c r="Z27" s="68"/>
      <c r="AA27" s="68"/>
      <c r="AB27" s="68"/>
      <c r="AC27" s="69"/>
      <c r="AD27" s="67"/>
      <c r="AE27" s="68"/>
      <c r="AF27" s="68"/>
      <c r="AG27" s="68"/>
      <c r="AH27" s="68"/>
      <c r="AI27" s="68"/>
      <c r="AJ27" s="69"/>
      <c r="AK27" s="67"/>
      <c r="AL27" s="68"/>
      <c r="AM27" s="68"/>
      <c r="AN27" s="68"/>
      <c r="AO27" s="68"/>
      <c r="AP27" s="68"/>
      <c r="AQ27" s="69"/>
      <c r="AR27" s="67"/>
      <c r="AS27" s="68"/>
      <c r="AT27" s="69"/>
      <c r="AU27" s="51"/>
      <c r="AV27" s="52"/>
      <c r="AW27" s="53"/>
      <c r="AX27" s="54"/>
      <c r="AY27" s="70"/>
      <c r="AZ27" s="71"/>
      <c r="BA27" s="71"/>
      <c r="BB27" s="71"/>
      <c r="BC27" s="71"/>
      <c r="BD27" s="72"/>
    </row>
    <row r="28" spans="1:56" ht="39.9" customHeight="1" x14ac:dyDescent="0.45">
      <c r="A28" s="32"/>
      <c r="B28" s="41">
        <f t="shared" si="22"/>
        <v>17</v>
      </c>
      <c r="C28" s="58"/>
      <c r="D28" s="59"/>
      <c r="E28" s="60"/>
      <c r="F28" s="61"/>
      <c r="G28" s="62"/>
      <c r="H28" s="63"/>
      <c r="I28" s="63"/>
      <c r="J28" s="63"/>
      <c r="K28" s="64"/>
      <c r="L28" s="60"/>
      <c r="M28" s="65"/>
      <c r="N28" s="65"/>
      <c r="O28" s="66"/>
      <c r="P28" s="67"/>
      <c r="Q28" s="68"/>
      <c r="R28" s="68"/>
      <c r="S28" s="68"/>
      <c r="T28" s="68"/>
      <c r="U28" s="68"/>
      <c r="V28" s="69"/>
      <c r="W28" s="67"/>
      <c r="X28" s="68"/>
      <c r="Y28" s="68"/>
      <c r="Z28" s="68"/>
      <c r="AA28" s="68"/>
      <c r="AB28" s="68"/>
      <c r="AC28" s="69"/>
      <c r="AD28" s="67"/>
      <c r="AE28" s="68"/>
      <c r="AF28" s="68"/>
      <c r="AG28" s="68"/>
      <c r="AH28" s="68"/>
      <c r="AI28" s="68"/>
      <c r="AJ28" s="69"/>
      <c r="AK28" s="67"/>
      <c r="AL28" s="68"/>
      <c r="AM28" s="68"/>
      <c r="AN28" s="68"/>
      <c r="AO28" s="68"/>
      <c r="AP28" s="68"/>
      <c r="AQ28" s="69"/>
      <c r="AR28" s="67"/>
      <c r="AS28" s="68"/>
      <c r="AT28" s="69"/>
      <c r="AU28" s="51"/>
      <c r="AV28" s="52"/>
      <c r="AW28" s="53"/>
      <c r="AX28" s="54"/>
      <c r="AY28" s="70"/>
      <c r="AZ28" s="71"/>
      <c r="BA28" s="71"/>
      <c r="BB28" s="71"/>
      <c r="BC28" s="71"/>
      <c r="BD28" s="72"/>
    </row>
    <row r="29" spans="1:56" ht="39.9" customHeight="1" x14ac:dyDescent="0.45">
      <c r="A29" s="32"/>
      <c r="B29" s="41">
        <f t="shared" si="22"/>
        <v>18</v>
      </c>
      <c r="C29" s="58"/>
      <c r="D29" s="59"/>
      <c r="E29" s="60"/>
      <c r="F29" s="61"/>
      <c r="G29" s="62"/>
      <c r="H29" s="63"/>
      <c r="I29" s="63"/>
      <c r="J29" s="63"/>
      <c r="K29" s="64"/>
      <c r="L29" s="60"/>
      <c r="M29" s="65"/>
      <c r="N29" s="65"/>
      <c r="O29" s="66"/>
      <c r="P29" s="67"/>
      <c r="Q29" s="68"/>
      <c r="R29" s="68"/>
      <c r="S29" s="68"/>
      <c r="T29" s="68"/>
      <c r="U29" s="68"/>
      <c r="V29" s="69"/>
      <c r="W29" s="67"/>
      <c r="X29" s="68"/>
      <c r="Y29" s="68"/>
      <c r="Z29" s="68"/>
      <c r="AA29" s="68"/>
      <c r="AB29" s="68"/>
      <c r="AC29" s="69"/>
      <c r="AD29" s="67"/>
      <c r="AE29" s="68"/>
      <c r="AF29" s="68"/>
      <c r="AG29" s="68"/>
      <c r="AH29" s="68"/>
      <c r="AI29" s="68"/>
      <c r="AJ29" s="69"/>
      <c r="AK29" s="67"/>
      <c r="AL29" s="68"/>
      <c r="AM29" s="68"/>
      <c r="AN29" s="68"/>
      <c r="AO29" s="68"/>
      <c r="AP29" s="68"/>
      <c r="AQ29" s="69"/>
      <c r="AR29" s="67"/>
      <c r="AS29" s="68"/>
      <c r="AT29" s="69"/>
      <c r="AU29" s="51"/>
      <c r="AV29" s="52"/>
      <c r="AW29" s="53"/>
      <c r="AX29" s="54"/>
      <c r="AY29" s="70"/>
      <c r="AZ29" s="71"/>
      <c r="BA29" s="71"/>
      <c r="BB29" s="71"/>
      <c r="BC29" s="71"/>
      <c r="BD29" s="72"/>
    </row>
    <row r="30" spans="1:56" ht="39.9" customHeight="1" x14ac:dyDescent="0.45">
      <c r="A30" s="32"/>
      <c r="B30" s="41">
        <f t="shared" si="22"/>
        <v>19</v>
      </c>
      <c r="C30" s="58"/>
      <c r="D30" s="59"/>
      <c r="E30" s="60"/>
      <c r="F30" s="61"/>
      <c r="G30" s="62"/>
      <c r="H30" s="63"/>
      <c r="I30" s="63"/>
      <c r="J30" s="63"/>
      <c r="K30" s="64"/>
      <c r="L30" s="60"/>
      <c r="M30" s="65"/>
      <c r="N30" s="65"/>
      <c r="O30" s="66"/>
      <c r="P30" s="67"/>
      <c r="Q30" s="68"/>
      <c r="R30" s="68"/>
      <c r="S30" s="68"/>
      <c r="T30" s="68"/>
      <c r="U30" s="68"/>
      <c r="V30" s="69"/>
      <c r="W30" s="67"/>
      <c r="X30" s="68"/>
      <c r="Y30" s="68"/>
      <c r="Z30" s="68"/>
      <c r="AA30" s="68"/>
      <c r="AB30" s="68"/>
      <c r="AC30" s="69"/>
      <c r="AD30" s="67"/>
      <c r="AE30" s="68"/>
      <c r="AF30" s="68"/>
      <c r="AG30" s="68"/>
      <c r="AH30" s="68"/>
      <c r="AI30" s="68"/>
      <c r="AJ30" s="69"/>
      <c r="AK30" s="67"/>
      <c r="AL30" s="68"/>
      <c r="AM30" s="68"/>
      <c r="AN30" s="68"/>
      <c r="AO30" s="68"/>
      <c r="AP30" s="68"/>
      <c r="AQ30" s="69"/>
      <c r="AR30" s="67"/>
      <c r="AS30" s="68"/>
      <c r="AT30" s="69"/>
      <c r="AU30" s="51"/>
      <c r="AV30" s="52"/>
      <c r="AW30" s="53"/>
      <c r="AX30" s="54"/>
      <c r="AY30" s="70"/>
      <c r="AZ30" s="71"/>
      <c r="BA30" s="71"/>
      <c r="BB30" s="71"/>
      <c r="BC30" s="71"/>
      <c r="BD30" s="72"/>
    </row>
    <row r="31" spans="1:56" ht="39.9" customHeight="1" x14ac:dyDescent="0.45">
      <c r="A31" s="32"/>
      <c r="B31" s="41">
        <f t="shared" si="22"/>
        <v>20</v>
      </c>
      <c r="C31" s="58"/>
      <c r="D31" s="59"/>
      <c r="E31" s="60"/>
      <c r="F31" s="61"/>
      <c r="G31" s="62"/>
      <c r="H31" s="63"/>
      <c r="I31" s="63"/>
      <c r="J31" s="63"/>
      <c r="K31" s="64"/>
      <c r="L31" s="60"/>
      <c r="M31" s="65"/>
      <c r="N31" s="65"/>
      <c r="O31" s="66"/>
      <c r="P31" s="67"/>
      <c r="Q31" s="68"/>
      <c r="R31" s="68"/>
      <c r="S31" s="68"/>
      <c r="T31" s="68"/>
      <c r="U31" s="68"/>
      <c r="V31" s="69"/>
      <c r="W31" s="67"/>
      <c r="X31" s="68"/>
      <c r="Y31" s="68"/>
      <c r="Z31" s="68"/>
      <c r="AA31" s="68"/>
      <c r="AB31" s="68"/>
      <c r="AC31" s="69"/>
      <c r="AD31" s="67"/>
      <c r="AE31" s="68"/>
      <c r="AF31" s="68"/>
      <c r="AG31" s="68"/>
      <c r="AH31" s="68"/>
      <c r="AI31" s="68"/>
      <c r="AJ31" s="69"/>
      <c r="AK31" s="67"/>
      <c r="AL31" s="68"/>
      <c r="AM31" s="68"/>
      <c r="AN31" s="68"/>
      <c r="AO31" s="68"/>
      <c r="AP31" s="68"/>
      <c r="AQ31" s="69"/>
      <c r="AR31" s="67"/>
      <c r="AS31" s="68"/>
      <c r="AT31" s="69"/>
      <c r="AU31" s="51"/>
      <c r="AV31" s="52"/>
      <c r="AW31" s="53"/>
      <c r="AX31" s="54"/>
      <c r="AY31" s="70"/>
      <c r="AZ31" s="71"/>
      <c r="BA31" s="71"/>
      <c r="BB31" s="71"/>
      <c r="BC31" s="71"/>
      <c r="BD31" s="72"/>
    </row>
    <row r="32" spans="1:56" ht="39.9" customHeight="1" x14ac:dyDescent="0.45">
      <c r="A32" s="32"/>
      <c r="B32" s="41">
        <f t="shared" si="22"/>
        <v>21</v>
      </c>
      <c r="C32" s="58"/>
      <c r="D32" s="59"/>
      <c r="E32" s="60"/>
      <c r="F32" s="61"/>
      <c r="G32" s="62"/>
      <c r="H32" s="63"/>
      <c r="I32" s="63"/>
      <c r="J32" s="63"/>
      <c r="K32" s="64"/>
      <c r="L32" s="60"/>
      <c r="M32" s="65"/>
      <c r="N32" s="65"/>
      <c r="O32" s="66"/>
      <c r="P32" s="67"/>
      <c r="Q32" s="68"/>
      <c r="R32" s="68"/>
      <c r="S32" s="68"/>
      <c r="T32" s="68"/>
      <c r="U32" s="68"/>
      <c r="V32" s="69"/>
      <c r="W32" s="67"/>
      <c r="X32" s="68"/>
      <c r="Y32" s="68"/>
      <c r="Z32" s="68"/>
      <c r="AA32" s="68"/>
      <c r="AB32" s="68"/>
      <c r="AC32" s="69"/>
      <c r="AD32" s="67"/>
      <c r="AE32" s="68"/>
      <c r="AF32" s="68"/>
      <c r="AG32" s="68"/>
      <c r="AH32" s="68"/>
      <c r="AI32" s="68"/>
      <c r="AJ32" s="69"/>
      <c r="AK32" s="67"/>
      <c r="AL32" s="68"/>
      <c r="AM32" s="68"/>
      <c r="AN32" s="68"/>
      <c r="AO32" s="68"/>
      <c r="AP32" s="68"/>
      <c r="AQ32" s="69"/>
      <c r="AR32" s="67"/>
      <c r="AS32" s="68"/>
      <c r="AT32" s="69"/>
      <c r="AU32" s="51"/>
      <c r="AV32" s="52"/>
      <c r="AW32" s="53"/>
      <c r="AX32" s="54"/>
      <c r="AY32" s="70"/>
      <c r="AZ32" s="71"/>
      <c r="BA32" s="71"/>
      <c r="BB32" s="71"/>
      <c r="BC32" s="71"/>
      <c r="BD32" s="72"/>
    </row>
    <row r="33" spans="1:58" ht="39.9" customHeight="1" x14ac:dyDescent="0.45">
      <c r="A33" s="32"/>
      <c r="B33" s="41">
        <f t="shared" si="22"/>
        <v>22</v>
      </c>
      <c r="C33" s="58"/>
      <c r="D33" s="59"/>
      <c r="E33" s="60"/>
      <c r="F33" s="61"/>
      <c r="G33" s="62"/>
      <c r="H33" s="63"/>
      <c r="I33" s="63"/>
      <c r="J33" s="63"/>
      <c r="K33" s="64"/>
      <c r="L33" s="60"/>
      <c r="M33" s="65"/>
      <c r="N33" s="65"/>
      <c r="O33" s="66"/>
      <c r="P33" s="67"/>
      <c r="Q33" s="68"/>
      <c r="R33" s="68"/>
      <c r="S33" s="68"/>
      <c r="T33" s="68"/>
      <c r="U33" s="68"/>
      <c r="V33" s="69"/>
      <c r="W33" s="67"/>
      <c r="X33" s="68"/>
      <c r="Y33" s="68"/>
      <c r="Z33" s="68"/>
      <c r="AA33" s="68"/>
      <c r="AB33" s="68"/>
      <c r="AC33" s="69"/>
      <c r="AD33" s="67"/>
      <c r="AE33" s="68"/>
      <c r="AF33" s="68"/>
      <c r="AG33" s="68"/>
      <c r="AH33" s="68"/>
      <c r="AI33" s="68"/>
      <c r="AJ33" s="69"/>
      <c r="AK33" s="67"/>
      <c r="AL33" s="68"/>
      <c r="AM33" s="68"/>
      <c r="AN33" s="68"/>
      <c r="AO33" s="68"/>
      <c r="AP33" s="68"/>
      <c r="AQ33" s="69"/>
      <c r="AR33" s="67"/>
      <c r="AS33" s="68"/>
      <c r="AT33" s="69"/>
      <c r="AU33" s="51"/>
      <c r="AV33" s="52"/>
      <c r="AW33" s="53"/>
      <c r="AX33" s="54"/>
      <c r="AY33" s="70"/>
      <c r="AZ33" s="71"/>
      <c r="BA33" s="71"/>
      <c r="BB33" s="71"/>
      <c r="BC33" s="71"/>
      <c r="BD33" s="72"/>
    </row>
    <row r="34" spans="1:58" ht="39.9" customHeight="1" x14ac:dyDescent="0.45">
      <c r="A34" s="32"/>
      <c r="B34" s="41">
        <f t="shared" si="22"/>
        <v>23</v>
      </c>
      <c r="C34" s="58"/>
      <c r="D34" s="59"/>
      <c r="E34" s="60"/>
      <c r="F34" s="61"/>
      <c r="G34" s="62"/>
      <c r="H34" s="63"/>
      <c r="I34" s="63"/>
      <c r="J34" s="63"/>
      <c r="K34" s="64"/>
      <c r="L34" s="60"/>
      <c r="M34" s="65"/>
      <c r="N34" s="65"/>
      <c r="O34" s="66"/>
      <c r="P34" s="67"/>
      <c r="Q34" s="68"/>
      <c r="R34" s="68"/>
      <c r="S34" s="68"/>
      <c r="T34" s="68"/>
      <c r="U34" s="68"/>
      <c r="V34" s="69"/>
      <c r="W34" s="67"/>
      <c r="X34" s="68"/>
      <c r="Y34" s="68"/>
      <c r="Z34" s="68"/>
      <c r="AA34" s="68"/>
      <c r="AB34" s="68"/>
      <c r="AC34" s="69"/>
      <c r="AD34" s="67"/>
      <c r="AE34" s="68"/>
      <c r="AF34" s="68"/>
      <c r="AG34" s="68"/>
      <c r="AH34" s="68"/>
      <c r="AI34" s="68"/>
      <c r="AJ34" s="69"/>
      <c r="AK34" s="67"/>
      <c r="AL34" s="68"/>
      <c r="AM34" s="68"/>
      <c r="AN34" s="68"/>
      <c r="AO34" s="68"/>
      <c r="AP34" s="68"/>
      <c r="AQ34" s="69"/>
      <c r="AR34" s="67"/>
      <c r="AS34" s="68"/>
      <c r="AT34" s="69"/>
      <c r="AU34" s="51"/>
      <c r="AV34" s="52"/>
      <c r="AW34" s="53"/>
      <c r="AX34" s="54"/>
      <c r="AY34" s="70"/>
      <c r="AZ34" s="71"/>
      <c r="BA34" s="71"/>
      <c r="BB34" s="71"/>
      <c r="BC34" s="71"/>
      <c r="BD34" s="72"/>
    </row>
    <row r="35" spans="1:58" ht="39.9" customHeight="1" x14ac:dyDescent="0.45">
      <c r="A35" s="32"/>
      <c r="B35" s="41">
        <f t="shared" si="22"/>
        <v>24</v>
      </c>
      <c r="C35" s="58"/>
      <c r="D35" s="59"/>
      <c r="E35" s="60"/>
      <c r="F35" s="61"/>
      <c r="G35" s="62"/>
      <c r="H35" s="63"/>
      <c r="I35" s="63"/>
      <c r="J35" s="63"/>
      <c r="K35" s="64"/>
      <c r="L35" s="60"/>
      <c r="M35" s="65"/>
      <c r="N35" s="65"/>
      <c r="O35" s="66"/>
      <c r="P35" s="67"/>
      <c r="Q35" s="68"/>
      <c r="R35" s="68"/>
      <c r="S35" s="68"/>
      <c r="T35" s="68"/>
      <c r="U35" s="68"/>
      <c r="V35" s="69"/>
      <c r="W35" s="67"/>
      <c r="X35" s="68"/>
      <c r="Y35" s="68"/>
      <c r="Z35" s="68"/>
      <c r="AA35" s="68"/>
      <c r="AB35" s="68"/>
      <c r="AC35" s="69"/>
      <c r="AD35" s="67"/>
      <c r="AE35" s="68"/>
      <c r="AF35" s="68"/>
      <c r="AG35" s="68"/>
      <c r="AH35" s="68"/>
      <c r="AI35" s="68"/>
      <c r="AJ35" s="69"/>
      <c r="AK35" s="67"/>
      <c r="AL35" s="68"/>
      <c r="AM35" s="68"/>
      <c r="AN35" s="68"/>
      <c r="AO35" s="68"/>
      <c r="AP35" s="68"/>
      <c r="AQ35" s="69"/>
      <c r="AR35" s="67"/>
      <c r="AS35" s="68"/>
      <c r="AT35" s="69"/>
      <c r="AU35" s="51"/>
      <c r="AV35" s="52"/>
      <c r="AW35" s="53"/>
      <c r="AX35" s="54"/>
      <c r="AY35" s="70"/>
      <c r="AZ35" s="71"/>
      <c r="BA35" s="71"/>
      <c r="BB35" s="71"/>
      <c r="BC35" s="71"/>
      <c r="BD35" s="72"/>
    </row>
    <row r="36" spans="1:58" ht="39.9" customHeight="1" x14ac:dyDescent="0.45">
      <c r="A36" s="32"/>
      <c r="B36" s="41">
        <f t="shared" si="22"/>
        <v>25</v>
      </c>
      <c r="C36" s="58"/>
      <c r="D36" s="59"/>
      <c r="E36" s="60"/>
      <c r="F36" s="61"/>
      <c r="G36" s="62"/>
      <c r="H36" s="63"/>
      <c r="I36" s="63"/>
      <c r="J36" s="63"/>
      <c r="K36" s="64"/>
      <c r="L36" s="60"/>
      <c r="M36" s="65"/>
      <c r="N36" s="65"/>
      <c r="O36" s="66"/>
      <c r="P36" s="67"/>
      <c r="Q36" s="68"/>
      <c r="R36" s="68"/>
      <c r="S36" s="68"/>
      <c r="T36" s="68"/>
      <c r="U36" s="68"/>
      <c r="V36" s="69"/>
      <c r="W36" s="67"/>
      <c r="X36" s="68"/>
      <c r="Y36" s="68"/>
      <c r="Z36" s="68"/>
      <c r="AA36" s="68"/>
      <c r="AB36" s="68"/>
      <c r="AC36" s="69"/>
      <c r="AD36" s="67"/>
      <c r="AE36" s="68"/>
      <c r="AF36" s="68"/>
      <c r="AG36" s="68"/>
      <c r="AH36" s="68"/>
      <c r="AI36" s="68"/>
      <c r="AJ36" s="69"/>
      <c r="AK36" s="67"/>
      <c r="AL36" s="68"/>
      <c r="AM36" s="68"/>
      <c r="AN36" s="68"/>
      <c r="AO36" s="68"/>
      <c r="AP36" s="68"/>
      <c r="AQ36" s="69"/>
      <c r="AR36" s="67"/>
      <c r="AS36" s="68"/>
      <c r="AT36" s="69"/>
      <c r="AU36" s="51"/>
      <c r="AV36" s="52"/>
      <c r="AW36" s="53"/>
      <c r="AX36" s="54"/>
      <c r="AY36" s="70"/>
      <c r="AZ36" s="71"/>
      <c r="BA36" s="71"/>
      <c r="BB36" s="71"/>
      <c r="BC36" s="71"/>
      <c r="BD36" s="72"/>
    </row>
    <row r="37" spans="1:58" ht="39.9" customHeight="1" x14ac:dyDescent="0.45">
      <c r="A37" s="32"/>
      <c r="B37" s="41">
        <f t="shared" si="22"/>
        <v>26</v>
      </c>
      <c r="C37" s="156"/>
      <c r="D37" s="157"/>
      <c r="E37" s="160"/>
      <c r="F37" s="163"/>
      <c r="G37" s="164"/>
      <c r="H37" s="165"/>
      <c r="I37" s="165"/>
      <c r="J37" s="165"/>
      <c r="K37" s="166"/>
      <c r="L37" s="160"/>
      <c r="M37" s="161"/>
      <c r="N37" s="161"/>
      <c r="O37" s="162"/>
      <c r="P37" s="67"/>
      <c r="Q37" s="68"/>
      <c r="R37" s="68"/>
      <c r="S37" s="68"/>
      <c r="T37" s="68"/>
      <c r="U37" s="68"/>
      <c r="V37" s="69"/>
      <c r="W37" s="67"/>
      <c r="X37" s="68"/>
      <c r="Y37" s="68"/>
      <c r="Z37" s="68"/>
      <c r="AA37" s="68"/>
      <c r="AB37" s="68"/>
      <c r="AC37" s="69"/>
      <c r="AD37" s="67"/>
      <c r="AE37" s="68"/>
      <c r="AF37" s="68"/>
      <c r="AG37" s="68"/>
      <c r="AH37" s="68"/>
      <c r="AI37" s="68"/>
      <c r="AJ37" s="69"/>
      <c r="AK37" s="67"/>
      <c r="AL37" s="68"/>
      <c r="AM37" s="68"/>
      <c r="AN37" s="68"/>
      <c r="AO37" s="68"/>
      <c r="AP37" s="68"/>
      <c r="AQ37" s="69"/>
      <c r="AR37" s="67"/>
      <c r="AS37" s="68"/>
      <c r="AT37" s="69"/>
      <c r="AU37" s="101"/>
      <c r="AV37" s="102"/>
      <c r="AW37" s="103"/>
      <c r="AX37" s="104"/>
      <c r="AY37" s="176"/>
      <c r="AZ37" s="177"/>
      <c r="BA37" s="177"/>
      <c r="BB37" s="177"/>
      <c r="BC37" s="177"/>
      <c r="BD37" s="178"/>
    </row>
    <row r="38" spans="1:58" ht="39.9" customHeight="1" x14ac:dyDescent="0.45">
      <c r="A38" s="32"/>
      <c r="B38" s="41">
        <f t="shared" si="22"/>
        <v>27</v>
      </c>
      <c r="C38" s="156"/>
      <c r="D38" s="157"/>
      <c r="E38" s="160"/>
      <c r="F38" s="163"/>
      <c r="G38" s="164"/>
      <c r="H38" s="165"/>
      <c r="I38" s="165"/>
      <c r="J38" s="165"/>
      <c r="K38" s="166"/>
      <c r="L38" s="160"/>
      <c r="M38" s="161"/>
      <c r="N38" s="161"/>
      <c r="O38" s="162"/>
      <c r="P38" s="67"/>
      <c r="Q38" s="68"/>
      <c r="R38" s="68"/>
      <c r="S38" s="68"/>
      <c r="T38" s="68"/>
      <c r="U38" s="68"/>
      <c r="V38" s="69"/>
      <c r="W38" s="67"/>
      <c r="X38" s="68"/>
      <c r="Y38" s="68"/>
      <c r="Z38" s="68"/>
      <c r="AA38" s="68"/>
      <c r="AB38" s="68"/>
      <c r="AC38" s="69"/>
      <c r="AD38" s="67"/>
      <c r="AE38" s="68"/>
      <c r="AF38" s="68"/>
      <c r="AG38" s="68"/>
      <c r="AH38" s="68"/>
      <c r="AI38" s="68"/>
      <c r="AJ38" s="69"/>
      <c r="AK38" s="67"/>
      <c r="AL38" s="68"/>
      <c r="AM38" s="68"/>
      <c r="AN38" s="68"/>
      <c r="AO38" s="68"/>
      <c r="AP38" s="68"/>
      <c r="AQ38" s="69"/>
      <c r="AR38" s="67"/>
      <c r="AS38" s="68"/>
      <c r="AT38" s="69"/>
      <c r="AU38" s="101"/>
      <c r="AV38" s="102"/>
      <c r="AW38" s="103"/>
      <c r="AX38" s="104"/>
      <c r="AY38" s="176"/>
      <c r="AZ38" s="177"/>
      <c r="BA38" s="177"/>
      <c r="BB38" s="177"/>
      <c r="BC38" s="177"/>
      <c r="BD38" s="178"/>
    </row>
    <row r="39" spans="1:58" ht="39.9" customHeight="1" thickBot="1" x14ac:dyDescent="0.5">
      <c r="A39" s="32"/>
      <c r="B39" s="42">
        <f t="shared" si="22"/>
        <v>28</v>
      </c>
      <c r="C39" s="167"/>
      <c r="D39" s="168"/>
      <c r="E39" s="169"/>
      <c r="F39" s="170"/>
      <c r="G39" s="171"/>
      <c r="H39" s="172"/>
      <c r="I39" s="172"/>
      <c r="J39" s="172"/>
      <c r="K39" s="173"/>
      <c r="L39" s="169"/>
      <c r="M39" s="174"/>
      <c r="N39" s="174"/>
      <c r="O39" s="175"/>
      <c r="P39" s="73"/>
      <c r="Q39" s="74"/>
      <c r="R39" s="74"/>
      <c r="S39" s="74"/>
      <c r="T39" s="74"/>
      <c r="U39" s="74"/>
      <c r="V39" s="75"/>
      <c r="W39" s="73"/>
      <c r="X39" s="74"/>
      <c r="Y39" s="74"/>
      <c r="Z39" s="74"/>
      <c r="AA39" s="74"/>
      <c r="AB39" s="74"/>
      <c r="AC39" s="75"/>
      <c r="AD39" s="73"/>
      <c r="AE39" s="74"/>
      <c r="AF39" s="74"/>
      <c r="AG39" s="74"/>
      <c r="AH39" s="74"/>
      <c r="AI39" s="74"/>
      <c r="AJ39" s="75"/>
      <c r="AK39" s="73"/>
      <c r="AL39" s="74"/>
      <c r="AM39" s="74"/>
      <c r="AN39" s="74"/>
      <c r="AO39" s="74"/>
      <c r="AP39" s="74"/>
      <c r="AQ39" s="75"/>
      <c r="AR39" s="73"/>
      <c r="AS39" s="74"/>
      <c r="AT39" s="75"/>
      <c r="AU39" s="145"/>
      <c r="AV39" s="146"/>
      <c r="AW39" s="147"/>
      <c r="AX39" s="148"/>
      <c r="AY39" s="179"/>
      <c r="AZ39" s="180"/>
      <c r="BA39" s="180"/>
      <c r="BB39" s="180"/>
      <c r="BC39" s="180"/>
      <c r="BD39" s="181"/>
    </row>
    <row r="40" spans="1:58" ht="20.25" customHeight="1" x14ac:dyDescent="0.45">
      <c r="A40" s="32"/>
      <c r="B40" s="32"/>
      <c r="C40" s="36"/>
      <c r="D40" s="37"/>
      <c r="E40" s="38"/>
      <c r="F40" s="34"/>
      <c r="G40" s="34"/>
      <c r="H40" s="34"/>
      <c r="I40" s="34"/>
      <c r="J40" s="34"/>
      <c r="K40" s="34"/>
      <c r="L40" s="34"/>
      <c r="M40" s="34"/>
      <c r="N40" s="34"/>
      <c r="O40" s="34"/>
      <c r="P40" s="34"/>
      <c r="Q40" s="34"/>
      <c r="R40" s="34"/>
      <c r="S40" s="34"/>
      <c r="T40" s="34"/>
      <c r="U40" s="34"/>
      <c r="V40" s="34"/>
      <c r="W40" s="34"/>
      <c r="X40" s="34"/>
      <c r="Y40" s="34"/>
      <c r="Z40" s="34"/>
      <c r="AA40" s="34"/>
      <c r="AB40" s="34"/>
      <c r="AC40" s="39"/>
      <c r="AD40" s="34"/>
      <c r="AE40" s="34"/>
      <c r="AF40" s="34"/>
      <c r="AG40" s="34"/>
      <c r="AH40" s="34"/>
      <c r="AI40" s="34"/>
      <c r="AJ40" s="34"/>
      <c r="AK40" s="34"/>
      <c r="AL40" s="34"/>
      <c r="AM40" s="34"/>
      <c r="AN40" s="34"/>
      <c r="AO40" s="34"/>
      <c r="AP40" s="34"/>
      <c r="AQ40" s="34"/>
      <c r="AR40" s="34"/>
      <c r="AS40" s="34"/>
      <c r="AT40" s="34"/>
      <c r="AU40" s="34"/>
      <c r="AV40" s="32"/>
      <c r="AW40" s="32"/>
      <c r="AX40" s="32"/>
      <c r="AY40" s="32"/>
      <c r="AZ40" s="32"/>
      <c r="BA40" s="32"/>
      <c r="BB40" s="32"/>
      <c r="BC40" s="32"/>
      <c r="BD40" s="32"/>
    </row>
    <row r="41" spans="1:58" ht="20.25" customHeight="1" x14ac:dyDescent="0.45">
      <c r="A41" s="32"/>
      <c r="B41" s="32"/>
      <c r="C41" s="36"/>
      <c r="D41" s="37"/>
      <c r="E41" s="38"/>
      <c r="F41" s="34"/>
      <c r="G41" s="34"/>
      <c r="H41" s="34"/>
      <c r="I41" s="34"/>
      <c r="J41" s="34"/>
      <c r="K41" s="34"/>
      <c r="L41" s="34"/>
      <c r="M41" s="34"/>
      <c r="N41" s="34"/>
      <c r="O41" s="34"/>
      <c r="P41" s="34"/>
      <c r="Q41" s="34"/>
      <c r="R41" s="34"/>
      <c r="S41" s="34"/>
      <c r="T41" s="34"/>
      <c r="U41" s="34"/>
      <c r="V41" s="34"/>
      <c r="W41" s="34"/>
      <c r="X41" s="34"/>
      <c r="Y41" s="34"/>
      <c r="Z41" s="34"/>
      <c r="AA41" s="34"/>
      <c r="AB41" s="34"/>
      <c r="AC41" s="39"/>
      <c r="AD41" s="34"/>
      <c r="AE41" s="34"/>
      <c r="AF41" s="34"/>
      <c r="AG41" s="34"/>
      <c r="AH41" s="34"/>
      <c r="AI41" s="34"/>
      <c r="AJ41" s="34"/>
      <c r="AK41" s="34"/>
      <c r="AL41" s="34"/>
      <c r="AM41" s="34"/>
      <c r="AN41" s="34"/>
      <c r="AO41" s="34"/>
      <c r="AP41" s="34"/>
      <c r="AQ41" s="34"/>
      <c r="AR41" s="34"/>
      <c r="AS41" s="34"/>
      <c r="AT41" s="34"/>
      <c r="AU41" s="34"/>
      <c r="AV41" s="32"/>
      <c r="AW41" s="32"/>
      <c r="AX41" s="32"/>
      <c r="AY41" s="32"/>
      <c r="AZ41" s="32"/>
      <c r="BA41" s="32"/>
      <c r="BB41" s="32"/>
      <c r="BC41" s="32"/>
      <c r="BD41" s="32"/>
    </row>
    <row r="42" spans="1:58" s="5" customFormat="1" ht="24.9" customHeight="1" x14ac:dyDescent="0.45">
      <c r="A42" s="79"/>
      <c r="B42" s="79" t="s">
        <v>31</v>
      </c>
      <c r="C42" s="80"/>
      <c r="D42" s="80"/>
      <c r="E42" s="79"/>
      <c r="F42" s="79"/>
      <c r="G42" s="79"/>
      <c r="H42" s="79"/>
      <c r="I42" s="79"/>
      <c r="J42" s="79"/>
      <c r="K42" s="79"/>
      <c r="L42" s="79"/>
      <c r="M42" s="79"/>
      <c r="N42" s="79"/>
      <c r="O42" s="79"/>
      <c r="P42" s="79"/>
      <c r="Q42" s="79"/>
      <c r="R42" s="79"/>
      <c r="S42" s="79"/>
      <c r="T42" s="79"/>
      <c r="U42" s="80"/>
      <c r="V42" s="79"/>
      <c r="W42" s="79"/>
      <c r="X42" s="79"/>
      <c r="Y42" s="79"/>
      <c r="Z42" s="79"/>
      <c r="AA42" s="79"/>
      <c r="AB42" s="79"/>
      <c r="AC42" s="79"/>
      <c r="AD42" s="79"/>
      <c r="AE42" s="79"/>
      <c r="AF42" s="79"/>
      <c r="AG42" s="79"/>
      <c r="AK42" s="81"/>
      <c r="AL42" s="82"/>
      <c r="AM42" s="82"/>
      <c r="AN42" s="79"/>
      <c r="AO42" s="79"/>
      <c r="AP42" s="79"/>
      <c r="AQ42" s="79"/>
      <c r="AR42" s="79"/>
      <c r="AS42" s="79"/>
      <c r="AT42" s="79"/>
      <c r="AU42" s="79"/>
      <c r="AV42" s="79"/>
      <c r="AW42" s="79"/>
      <c r="AX42" s="79"/>
      <c r="AY42" s="79"/>
      <c r="AZ42" s="79"/>
      <c r="BA42" s="79"/>
      <c r="BB42" s="79"/>
      <c r="BC42" s="79"/>
      <c r="BD42" s="79"/>
      <c r="BE42" s="79"/>
      <c r="BF42" s="82"/>
    </row>
    <row r="43" spans="1:58" s="5" customFormat="1" ht="24.9" customHeight="1" x14ac:dyDescent="0.45">
      <c r="A43" s="79"/>
      <c r="B43" s="79" t="s">
        <v>44</v>
      </c>
      <c r="C43" s="80"/>
      <c r="D43" s="80"/>
      <c r="E43" s="79"/>
      <c r="F43" s="79"/>
      <c r="G43" s="79"/>
      <c r="H43" s="79"/>
      <c r="I43" s="79"/>
      <c r="J43" s="79"/>
      <c r="K43" s="79"/>
      <c r="L43" s="79"/>
      <c r="M43" s="79"/>
      <c r="N43" s="79"/>
      <c r="O43" s="79"/>
      <c r="P43" s="79"/>
      <c r="Q43" s="79"/>
      <c r="R43" s="79"/>
      <c r="S43" s="79"/>
      <c r="T43" s="79"/>
      <c r="U43" s="80"/>
      <c r="V43" s="79"/>
      <c r="W43" s="79"/>
      <c r="X43" s="79"/>
      <c r="Y43" s="79"/>
      <c r="Z43" s="79"/>
      <c r="AA43" s="79"/>
      <c r="AB43" s="79"/>
      <c r="AC43" s="79"/>
      <c r="AD43" s="79"/>
      <c r="AE43" s="79"/>
      <c r="AF43" s="79"/>
      <c r="AG43" s="79"/>
      <c r="AK43" s="81"/>
      <c r="AL43" s="82"/>
      <c r="AM43" s="82"/>
      <c r="AN43" s="79"/>
      <c r="AO43" s="79"/>
      <c r="AP43" s="79"/>
      <c r="AQ43" s="79"/>
      <c r="AR43" s="79"/>
      <c r="AS43" s="79"/>
      <c r="AT43" s="79"/>
      <c r="AU43" s="79"/>
      <c r="AV43" s="79"/>
      <c r="AW43" s="79"/>
      <c r="AX43" s="79"/>
      <c r="AY43" s="79"/>
      <c r="AZ43" s="79"/>
      <c r="BA43" s="79"/>
      <c r="BB43" s="79"/>
      <c r="BC43" s="79"/>
      <c r="BD43" s="79"/>
      <c r="BE43" s="79"/>
      <c r="BF43" s="82"/>
    </row>
    <row r="44" spans="1:58" s="5" customFormat="1" ht="24.9" customHeight="1" x14ac:dyDescent="0.45">
      <c r="B44" s="5" t="s">
        <v>51</v>
      </c>
      <c r="C44" s="81"/>
      <c r="D44" s="81"/>
      <c r="E44" s="81"/>
      <c r="F44" s="81"/>
      <c r="G44" s="81"/>
      <c r="H44" s="81"/>
      <c r="I44" s="81"/>
      <c r="J44" s="81"/>
      <c r="K44" s="81"/>
      <c r="L44" s="81"/>
      <c r="M44" s="81"/>
      <c r="N44" s="81"/>
      <c r="O44" s="81"/>
      <c r="P44" s="81"/>
      <c r="Q44" s="81"/>
      <c r="R44" s="81"/>
      <c r="S44" s="81"/>
      <c r="T44" s="81"/>
      <c r="U44" s="82"/>
      <c r="V44" s="82"/>
      <c r="W44" s="81"/>
      <c r="X44" s="81"/>
      <c r="Y44" s="81"/>
      <c r="Z44" s="81"/>
      <c r="AA44" s="81"/>
      <c r="AB44" s="81"/>
      <c r="AC44" s="81"/>
      <c r="AD44" s="81"/>
      <c r="AE44" s="81"/>
      <c r="AF44" s="81"/>
      <c r="AG44" s="81"/>
      <c r="AH44" s="81"/>
      <c r="AI44" s="81"/>
      <c r="AJ44" s="81"/>
      <c r="AK44" s="81"/>
      <c r="AL44" s="82"/>
      <c r="AM44" s="82"/>
      <c r="AN44" s="79"/>
      <c r="AO44" s="79"/>
      <c r="AP44" s="79"/>
      <c r="AQ44" s="79"/>
      <c r="AR44" s="79"/>
      <c r="AS44" s="79"/>
      <c r="AT44" s="79"/>
      <c r="AU44" s="79"/>
      <c r="AV44" s="79"/>
      <c r="AW44" s="79"/>
      <c r="AX44" s="79"/>
      <c r="AY44" s="79"/>
      <c r="AZ44" s="79"/>
      <c r="BA44" s="79"/>
      <c r="BB44" s="79"/>
      <c r="BC44" s="79"/>
      <c r="BD44" s="79"/>
      <c r="BE44" s="79"/>
      <c r="BF44" s="82"/>
    </row>
    <row r="45" spans="1:58" s="5" customFormat="1" ht="24.9" customHeight="1" x14ac:dyDescent="0.45">
      <c r="B45" s="5" t="s">
        <v>29</v>
      </c>
    </row>
    <row r="46" spans="1:58" s="5" customFormat="1" ht="24.9" customHeight="1" x14ac:dyDescent="0.45">
      <c r="B46" s="5" t="s">
        <v>61</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78" t="s">
        <v>5</v>
      </c>
      <c r="D50" s="185" t="s">
        <v>6</v>
      </c>
      <c r="E50" s="185"/>
      <c r="F50" s="185"/>
      <c r="G50" s="185"/>
      <c r="H50" s="185"/>
    </row>
    <row r="51" spans="2:8" s="5" customFormat="1" ht="24.9" customHeight="1" x14ac:dyDescent="0.45">
      <c r="C51" s="83" t="s">
        <v>1</v>
      </c>
      <c r="D51" s="185" t="s">
        <v>24</v>
      </c>
      <c r="E51" s="185"/>
      <c r="F51" s="185"/>
      <c r="G51" s="185"/>
      <c r="H51" s="185"/>
    </row>
    <row r="52" spans="2:8" s="5" customFormat="1" ht="24.9" customHeight="1" x14ac:dyDescent="0.45">
      <c r="C52" s="83" t="s">
        <v>2</v>
      </c>
      <c r="D52" s="185" t="s">
        <v>25</v>
      </c>
      <c r="E52" s="185"/>
      <c r="F52" s="185"/>
      <c r="G52" s="185"/>
      <c r="H52" s="185"/>
    </row>
    <row r="53" spans="2:8" s="5" customFormat="1" ht="24.9" customHeight="1" x14ac:dyDescent="0.45">
      <c r="C53" s="83" t="s">
        <v>3</v>
      </c>
      <c r="D53" s="185" t="s">
        <v>26</v>
      </c>
      <c r="E53" s="185"/>
      <c r="F53" s="185"/>
      <c r="G53" s="185"/>
      <c r="H53" s="185"/>
    </row>
    <row r="54" spans="2:8" s="5" customFormat="1" ht="24.9" customHeight="1" x14ac:dyDescent="0.45">
      <c r="C54" s="83" t="s">
        <v>4</v>
      </c>
      <c r="D54" s="185" t="s">
        <v>37</v>
      </c>
      <c r="E54" s="185"/>
      <c r="F54" s="185"/>
      <c r="G54" s="185"/>
      <c r="H54" s="185"/>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100" t="s">
        <v>113</v>
      </c>
    </row>
    <row r="73" spans="2:2" s="5" customFormat="1" ht="24.9" customHeight="1" x14ac:dyDescent="0.45">
      <c r="B73" s="100" t="s">
        <v>114</v>
      </c>
    </row>
    <row r="74" spans="2:2" ht="24.9" customHeight="1" x14ac:dyDescent="0.45">
      <c r="B74" s="5" t="s">
        <v>112</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topLeftCell="A43" zoomScaleNormal="100" workbookViewId="0">
      <selection activeCell="M8" sqref="M8"/>
    </sheetView>
  </sheetViews>
  <sheetFormatPr defaultColWidth="9" defaultRowHeight="26.4" x14ac:dyDescent="0.45"/>
  <cols>
    <col min="1" max="1" width="1.59765625" style="86" customWidth="1"/>
    <col min="2" max="2" width="5.59765625" style="85" customWidth="1"/>
    <col min="3" max="3" width="10.59765625" style="85" customWidth="1"/>
    <col min="4" max="4" width="3.3984375" style="85" bestFit="1" customWidth="1"/>
    <col min="5" max="5" width="15.59765625" style="86" customWidth="1"/>
    <col min="6" max="6" width="3.3984375" style="86" bestFit="1" customWidth="1"/>
    <col min="7" max="7" width="15.59765625" style="86" customWidth="1"/>
    <col min="8" max="8" width="3.3984375" style="86" bestFit="1" customWidth="1"/>
    <col min="9" max="9" width="15.59765625" style="85" customWidth="1"/>
    <col min="10" max="10" width="3.3984375" style="86" bestFit="1" customWidth="1"/>
    <col min="11" max="11" width="15.59765625" style="86" customWidth="1"/>
    <col min="12" max="12" width="3.3984375" style="86" customWidth="1"/>
    <col min="13" max="13" width="15.59765625" style="86" customWidth="1"/>
    <col min="14" max="14" width="3.3984375" style="86" customWidth="1"/>
    <col min="15" max="15" width="15.59765625" style="86" customWidth="1"/>
    <col min="16" max="16" width="3.3984375" style="86" customWidth="1"/>
    <col min="17" max="17" width="15.59765625" style="86" customWidth="1"/>
    <col min="18" max="18" width="3.3984375" style="86" customWidth="1"/>
    <col min="19" max="19" width="15.59765625" style="86" customWidth="1"/>
    <col min="20" max="20" width="3.3984375" style="86" customWidth="1"/>
    <col min="21" max="21" width="15.59765625" style="86" customWidth="1"/>
    <col min="22" max="22" width="3.3984375" style="86" customWidth="1"/>
    <col min="23" max="23" width="50.59765625" style="86" customWidth="1"/>
    <col min="24" max="16384" width="9" style="86"/>
  </cols>
  <sheetData>
    <row r="1" spans="2:23" x14ac:dyDescent="0.45">
      <c r="B1" s="84" t="s">
        <v>62</v>
      </c>
    </row>
    <row r="2" spans="2:23" x14ac:dyDescent="0.45">
      <c r="B2" s="87" t="s">
        <v>63</v>
      </c>
      <c r="E2" s="88"/>
      <c r="I2" s="89"/>
    </row>
    <row r="3" spans="2:23" x14ac:dyDescent="0.45">
      <c r="B3" s="89" t="s">
        <v>64</v>
      </c>
      <c r="E3" s="88" t="s">
        <v>65</v>
      </c>
      <c r="I3" s="89"/>
    </row>
    <row r="4" spans="2:23" x14ac:dyDescent="0.45">
      <c r="B4" s="87"/>
      <c r="E4" s="186" t="s">
        <v>66</v>
      </c>
      <c r="F4" s="186"/>
      <c r="G4" s="186"/>
      <c r="H4" s="186"/>
      <c r="I4" s="186"/>
      <c r="J4" s="186"/>
      <c r="K4" s="186"/>
      <c r="M4" s="186" t="s">
        <v>67</v>
      </c>
      <c r="N4" s="186"/>
      <c r="O4" s="186"/>
      <c r="Q4" s="186" t="s">
        <v>68</v>
      </c>
      <c r="R4" s="186"/>
      <c r="S4" s="186"/>
      <c r="T4" s="186"/>
      <c r="U4" s="186"/>
      <c r="W4" s="186" t="s">
        <v>69</v>
      </c>
    </row>
    <row r="5" spans="2:23" x14ac:dyDescent="0.45">
      <c r="B5" s="85" t="s">
        <v>22</v>
      </c>
      <c r="C5" s="85" t="s">
        <v>5</v>
      </c>
      <c r="E5" s="85" t="s">
        <v>70</v>
      </c>
      <c r="F5" s="85"/>
      <c r="G5" s="85" t="s">
        <v>71</v>
      </c>
      <c r="I5" s="85" t="s">
        <v>72</v>
      </c>
      <c r="K5" s="85" t="s">
        <v>66</v>
      </c>
      <c r="M5" s="85" t="s">
        <v>73</v>
      </c>
      <c r="O5" s="85" t="s">
        <v>74</v>
      </c>
      <c r="Q5" s="85" t="s">
        <v>73</v>
      </c>
      <c r="S5" s="85" t="s">
        <v>74</v>
      </c>
      <c r="U5" s="85" t="s">
        <v>66</v>
      </c>
      <c r="W5" s="186"/>
    </row>
    <row r="6" spans="2:23" x14ac:dyDescent="0.45">
      <c r="B6" s="85">
        <v>1</v>
      </c>
      <c r="C6" s="90" t="s">
        <v>75</v>
      </c>
      <c r="D6" s="85" t="s">
        <v>76</v>
      </c>
      <c r="E6" s="91"/>
      <c r="F6" s="85" t="s">
        <v>60</v>
      </c>
      <c r="G6" s="91"/>
      <c r="H6" s="86" t="s">
        <v>77</v>
      </c>
      <c r="I6" s="91">
        <v>0</v>
      </c>
      <c r="J6" s="86" t="s">
        <v>18</v>
      </c>
      <c r="K6" s="92">
        <f t="shared" ref="K6:K8" si="0">(G6-E6-I6)*24</f>
        <v>0</v>
      </c>
      <c r="M6" s="91"/>
      <c r="N6" s="85" t="s">
        <v>60</v>
      </c>
      <c r="O6" s="91"/>
      <c r="Q6" s="93">
        <f>IF(E6&lt;M6,M6,E6)</f>
        <v>0</v>
      </c>
      <c r="R6" s="85" t="s">
        <v>60</v>
      </c>
      <c r="S6" s="93">
        <f t="shared" ref="S6:S8" si="1">IF(G6&gt;O6,O6,G6)</f>
        <v>0</v>
      </c>
      <c r="U6" s="94">
        <f t="shared" ref="U6:U8" si="2">(S6-Q6)*24</f>
        <v>0</v>
      </c>
      <c r="W6" s="95"/>
    </row>
    <row r="7" spans="2:23" x14ac:dyDescent="0.45">
      <c r="B7" s="85">
        <v>2</v>
      </c>
      <c r="C7" s="90" t="s">
        <v>78</v>
      </c>
      <c r="D7" s="85" t="s">
        <v>76</v>
      </c>
      <c r="E7" s="91"/>
      <c r="F7" s="85" t="s">
        <v>60</v>
      </c>
      <c r="G7" s="91"/>
      <c r="H7" s="86" t="s">
        <v>77</v>
      </c>
      <c r="I7" s="91">
        <v>0</v>
      </c>
      <c r="J7" s="86" t="s">
        <v>18</v>
      </c>
      <c r="K7" s="92">
        <f t="shared" si="0"/>
        <v>0</v>
      </c>
      <c r="M7" s="91"/>
      <c r="N7" s="85" t="s">
        <v>60</v>
      </c>
      <c r="O7" s="91"/>
      <c r="Q7" s="93">
        <f t="shared" ref="Q7:Q8" si="3">IF(E7&lt;M7,M7,E7)</f>
        <v>0</v>
      </c>
      <c r="R7" s="85" t="s">
        <v>60</v>
      </c>
      <c r="S7" s="93">
        <f t="shared" si="1"/>
        <v>0</v>
      </c>
      <c r="U7" s="94">
        <f t="shared" si="2"/>
        <v>0</v>
      </c>
      <c r="W7" s="95"/>
    </row>
    <row r="8" spans="2:23" x14ac:dyDescent="0.45">
      <c r="B8" s="85">
        <v>3</v>
      </c>
      <c r="C8" s="90" t="s">
        <v>79</v>
      </c>
      <c r="D8" s="85" t="s">
        <v>76</v>
      </c>
      <c r="E8" s="91"/>
      <c r="F8" s="85" t="s">
        <v>60</v>
      </c>
      <c r="G8" s="91"/>
      <c r="H8" s="86" t="s">
        <v>77</v>
      </c>
      <c r="I8" s="91">
        <v>0</v>
      </c>
      <c r="J8" s="86" t="s">
        <v>18</v>
      </c>
      <c r="K8" s="92">
        <f t="shared" si="0"/>
        <v>0</v>
      </c>
      <c r="M8" s="91"/>
      <c r="N8" s="85" t="s">
        <v>60</v>
      </c>
      <c r="O8" s="91"/>
      <c r="Q8" s="93">
        <f t="shared" si="3"/>
        <v>0</v>
      </c>
      <c r="R8" s="85" t="s">
        <v>60</v>
      </c>
      <c r="S8" s="93">
        <f t="shared" si="1"/>
        <v>0</v>
      </c>
      <c r="U8" s="94">
        <f t="shared" si="2"/>
        <v>0</v>
      </c>
      <c r="W8" s="95"/>
    </row>
    <row r="9" spans="2:23" x14ac:dyDescent="0.45">
      <c r="B9" s="85">
        <v>4</v>
      </c>
      <c r="C9" s="90" t="s">
        <v>80</v>
      </c>
      <c r="D9" s="85" t="s">
        <v>76</v>
      </c>
      <c r="E9" s="91"/>
      <c r="F9" s="85" t="s">
        <v>60</v>
      </c>
      <c r="G9" s="91"/>
      <c r="H9" s="86" t="s">
        <v>77</v>
      </c>
      <c r="I9" s="91">
        <v>0</v>
      </c>
      <c r="J9" s="86" t="s">
        <v>18</v>
      </c>
      <c r="K9" s="92">
        <f>(G9-E9-I9)*24</f>
        <v>0</v>
      </c>
      <c r="M9" s="91"/>
      <c r="N9" s="85" t="s">
        <v>60</v>
      </c>
      <c r="O9" s="91"/>
      <c r="Q9" s="93">
        <f>IF(E9&lt;M9,M9,E9)</f>
        <v>0</v>
      </c>
      <c r="R9" s="85" t="s">
        <v>60</v>
      </c>
      <c r="S9" s="93">
        <f>IF(G9&gt;O9,O9,G9)</f>
        <v>0</v>
      </c>
      <c r="U9" s="94">
        <f>(S9-Q9)*24</f>
        <v>0</v>
      </c>
      <c r="W9" s="95"/>
    </row>
    <row r="10" spans="2:23" x14ac:dyDescent="0.45">
      <c r="B10" s="85">
        <v>5</v>
      </c>
      <c r="C10" s="90" t="s">
        <v>81</v>
      </c>
      <c r="D10" s="85" t="s">
        <v>76</v>
      </c>
      <c r="E10" s="91"/>
      <c r="F10" s="85" t="s">
        <v>60</v>
      </c>
      <c r="G10" s="91"/>
      <c r="H10" s="86" t="s">
        <v>77</v>
      </c>
      <c r="I10" s="91">
        <v>0</v>
      </c>
      <c r="J10" s="86" t="s">
        <v>18</v>
      </c>
      <c r="K10" s="92">
        <f>(G10-E10-I10)*24</f>
        <v>0</v>
      </c>
      <c r="M10" s="91"/>
      <c r="N10" s="85" t="s">
        <v>60</v>
      </c>
      <c r="O10" s="91"/>
      <c r="Q10" s="93">
        <f t="shared" ref="Q10:Q25" si="4">IF(E10&lt;M10,M10,E10)</f>
        <v>0</v>
      </c>
      <c r="R10" s="85" t="s">
        <v>60</v>
      </c>
      <c r="S10" s="93">
        <f t="shared" ref="S10:S25" si="5">IF(G10&gt;O10,O10,G10)</f>
        <v>0</v>
      </c>
      <c r="U10" s="94">
        <f t="shared" ref="U10:U25" si="6">(S10-Q10)*24</f>
        <v>0</v>
      </c>
      <c r="W10" s="95"/>
    </row>
    <row r="11" spans="2:23" x14ac:dyDescent="0.45">
      <c r="B11" s="85">
        <v>6</v>
      </c>
      <c r="C11" s="90" t="s">
        <v>82</v>
      </c>
      <c r="D11" s="85" t="s">
        <v>76</v>
      </c>
      <c r="E11" s="91"/>
      <c r="F11" s="85" t="s">
        <v>60</v>
      </c>
      <c r="G11" s="91"/>
      <c r="H11" s="86" t="s">
        <v>77</v>
      </c>
      <c r="I11" s="91">
        <v>0</v>
      </c>
      <c r="J11" s="86" t="s">
        <v>18</v>
      </c>
      <c r="K11" s="92">
        <f t="shared" ref="K11:K25" si="7">(G11-E11-I11)*24</f>
        <v>0</v>
      </c>
      <c r="M11" s="91"/>
      <c r="N11" s="85" t="s">
        <v>60</v>
      </c>
      <c r="O11" s="91"/>
      <c r="Q11" s="93">
        <f t="shared" si="4"/>
        <v>0</v>
      </c>
      <c r="R11" s="85" t="s">
        <v>60</v>
      </c>
      <c r="S11" s="93">
        <f t="shared" si="5"/>
        <v>0</v>
      </c>
      <c r="U11" s="94">
        <f t="shared" si="6"/>
        <v>0</v>
      </c>
      <c r="W11" s="95"/>
    </row>
    <row r="12" spans="2:23" x14ac:dyDescent="0.45">
      <c r="B12" s="85">
        <v>7</v>
      </c>
      <c r="C12" s="90" t="s">
        <v>83</v>
      </c>
      <c r="D12" s="85" t="s">
        <v>76</v>
      </c>
      <c r="E12" s="91"/>
      <c r="F12" s="85" t="s">
        <v>60</v>
      </c>
      <c r="G12" s="91"/>
      <c r="H12" s="86" t="s">
        <v>77</v>
      </c>
      <c r="I12" s="91">
        <v>0</v>
      </c>
      <c r="J12" s="86" t="s">
        <v>18</v>
      </c>
      <c r="K12" s="92">
        <f t="shared" si="7"/>
        <v>0</v>
      </c>
      <c r="M12" s="91"/>
      <c r="N12" s="85" t="s">
        <v>60</v>
      </c>
      <c r="O12" s="91"/>
      <c r="Q12" s="93">
        <f t="shared" si="4"/>
        <v>0</v>
      </c>
      <c r="R12" s="85" t="s">
        <v>60</v>
      </c>
      <c r="S12" s="93">
        <f t="shared" si="5"/>
        <v>0</v>
      </c>
      <c r="U12" s="94">
        <f t="shared" si="6"/>
        <v>0</v>
      </c>
      <c r="W12" s="95"/>
    </row>
    <row r="13" spans="2:23" x14ac:dyDescent="0.45">
      <c r="B13" s="85">
        <v>8</v>
      </c>
      <c r="C13" s="90" t="s">
        <v>84</v>
      </c>
      <c r="D13" s="85" t="s">
        <v>76</v>
      </c>
      <c r="E13" s="91"/>
      <c r="F13" s="85" t="s">
        <v>60</v>
      </c>
      <c r="G13" s="91"/>
      <c r="H13" s="86" t="s">
        <v>77</v>
      </c>
      <c r="I13" s="91">
        <v>0</v>
      </c>
      <c r="J13" s="86" t="s">
        <v>18</v>
      </c>
      <c r="K13" s="92">
        <f t="shared" si="7"/>
        <v>0</v>
      </c>
      <c r="M13" s="91"/>
      <c r="N13" s="85" t="s">
        <v>60</v>
      </c>
      <c r="O13" s="91"/>
      <c r="Q13" s="93">
        <f t="shared" si="4"/>
        <v>0</v>
      </c>
      <c r="R13" s="85" t="s">
        <v>60</v>
      </c>
      <c r="S13" s="93">
        <f t="shared" si="5"/>
        <v>0</v>
      </c>
      <c r="U13" s="94">
        <f t="shared" si="6"/>
        <v>0</v>
      </c>
      <c r="W13" s="95"/>
    </row>
    <row r="14" spans="2:23" x14ac:dyDescent="0.45">
      <c r="B14" s="85">
        <v>9</v>
      </c>
      <c r="C14" s="90" t="s">
        <v>85</v>
      </c>
      <c r="D14" s="85" t="s">
        <v>76</v>
      </c>
      <c r="E14" s="91"/>
      <c r="F14" s="85" t="s">
        <v>60</v>
      </c>
      <c r="G14" s="91"/>
      <c r="H14" s="86" t="s">
        <v>77</v>
      </c>
      <c r="I14" s="91">
        <v>0</v>
      </c>
      <c r="J14" s="86" t="s">
        <v>18</v>
      </c>
      <c r="K14" s="92">
        <f t="shared" si="7"/>
        <v>0</v>
      </c>
      <c r="M14" s="91"/>
      <c r="N14" s="85" t="s">
        <v>60</v>
      </c>
      <c r="O14" s="91"/>
      <c r="Q14" s="93">
        <f t="shared" si="4"/>
        <v>0</v>
      </c>
      <c r="R14" s="85" t="s">
        <v>60</v>
      </c>
      <c r="S14" s="93">
        <f t="shared" si="5"/>
        <v>0</v>
      </c>
      <c r="U14" s="94">
        <f t="shared" si="6"/>
        <v>0</v>
      </c>
      <c r="W14" s="95"/>
    </row>
    <row r="15" spans="2:23" x14ac:dyDescent="0.45">
      <c r="B15" s="85">
        <v>10</v>
      </c>
      <c r="C15" s="90" t="s">
        <v>86</v>
      </c>
      <c r="D15" s="85" t="s">
        <v>76</v>
      </c>
      <c r="E15" s="91"/>
      <c r="F15" s="85" t="s">
        <v>60</v>
      </c>
      <c r="G15" s="91"/>
      <c r="H15" s="86" t="s">
        <v>77</v>
      </c>
      <c r="I15" s="91">
        <v>0</v>
      </c>
      <c r="J15" s="86" t="s">
        <v>18</v>
      </c>
      <c r="K15" s="92">
        <f t="shared" si="7"/>
        <v>0</v>
      </c>
      <c r="M15" s="91"/>
      <c r="N15" s="85" t="s">
        <v>60</v>
      </c>
      <c r="O15" s="91"/>
      <c r="Q15" s="93">
        <f t="shared" si="4"/>
        <v>0</v>
      </c>
      <c r="R15" s="85" t="s">
        <v>60</v>
      </c>
      <c r="S15" s="93">
        <f>IF(G15&gt;O15,O15,G15)</f>
        <v>0</v>
      </c>
      <c r="U15" s="94">
        <f t="shared" si="6"/>
        <v>0</v>
      </c>
      <c r="W15" s="95"/>
    </row>
    <row r="16" spans="2:23" x14ac:dyDescent="0.45">
      <c r="B16" s="85">
        <v>11</v>
      </c>
      <c r="C16" s="90" t="s">
        <v>87</v>
      </c>
      <c r="D16" s="85" t="s">
        <v>76</v>
      </c>
      <c r="E16" s="91"/>
      <c r="F16" s="85" t="s">
        <v>60</v>
      </c>
      <c r="G16" s="91"/>
      <c r="H16" s="86" t="s">
        <v>77</v>
      </c>
      <c r="I16" s="91">
        <v>0</v>
      </c>
      <c r="J16" s="86" t="s">
        <v>18</v>
      </c>
      <c r="K16" s="92">
        <f t="shared" si="7"/>
        <v>0</v>
      </c>
      <c r="M16" s="91"/>
      <c r="N16" s="85" t="s">
        <v>60</v>
      </c>
      <c r="O16" s="91"/>
      <c r="Q16" s="93">
        <f t="shared" si="4"/>
        <v>0</v>
      </c>
      <c r="R16" s="85" t="s">
        <v>60</v>
      </c>
      <c r="S16" s="93">
        <f t="shared" si="5"/>
        <v>0</v>
      </c>
      <c r="U16" s="94">
        <f t="shared" si="6"/>
        <v>0</v>
      </c>
      <c r="W16" s="95"/>
    </row>
    <row r="17" spans="2:23" x14ac:dyDescent="0.45">
      <c r="B17" s="85">
        <v>12</v>
      </c>
      <c r="C17" s="90" t="s">
        <v>88</v>
      </c>
      <c r="D17" s="85" t="s">
        <v>76</v>
      </c>
      <c r="E17" s="91"/>
      <c r="F17" s="85" t="s">
        <v>60</v>
      </c>
      <c r="G17" s="91"/>
      <c r="H17" s="86" t="s">
        <v>77</v>
      </c>
      <c r="I17" s="91">
        <v>0</v>
      </c>
      <c r="J17" s="86" t="s">
        <v>18</v>
      </c>
      <c r="K17" s="92">
        <f t="shared" si="7"/>
        <v>0</v>
      </c>
      <c r="M17" s="91"/>
      <c r="N17" s="85" t="s">
        <v>60</v>
      </c>
      <c r="O17" s="91"/>
      <c r="Q17" s="93">
        <f t="shared" si="4"/>
        <v>0</v>
      </c>
      <c r="R17" s="85" t="s">
        <v>60</v>
      </c>
      <c r="S17" s="93">
        <f t="shared" si="5"/>
        <v>0</v>
      </c>
      <c r="U17" s="94">
        <f t="shared" si="6"/>
        <v>0</v>
      </c>
      <c r="W17" s="95"/>
    </row>
    <row r="18" spans="2:23" x14ac:dyDescent="0.45">
      <c r="B18" s="85">
        <v>13</v>
      </c>
      <c r="C18" s="90" t="s">
        <v>89</v>
      </c>
      <c r="D18" s="85" t="s">
        <v>76</v>
      </c>
      <c r="E18" s="91"/>
      <c r="F18" s="85" t="s">
        <v>60</v>
      </c>
      <c r="G18" s="91"/>
      <c r="H18" s="86" t="s">
        <v>77</v>
      </c>
      <c r="I18" s="91">
        <v>0</v>
      </c>
      <c r="J18" s="86" t="s">
        <v>18</v>
      </c>
      <c r="K18" s="92">
        <f t="shared" si="7"/>
        <v>0</v>
      </c>
      <c r="M18" s="91"/>
      <c r="N18" s="85" t="s">
        <v>60</v>
      </c>
      <c r="O18" s="91"/>
      <c r="Q18" s="93">
        <f t="shared" si="4"/>
        <v>0</v>
      </c>
      <c r="R18" s="85" t="s">
        <v>60</v>
      </c>
      <c r="S18" s="93">
        <f t="shared" si="5"/>
        <v>0</v>
      </c>
      <c r="U18" s="94">
        <f t="shared" si="6"/>
        <v>0</v>
      </c>
      <c r="W18" s="95"/>
    </row>
    <row r="19" spans="2:23" x14ac:dyDescent="0.45">
      <c r="B19" s="85">
        <v>14</v>
      </c>
      <c r="C19" s="90" t="s">
        <v>90</v>
      </c>
      <c r="D19" s="85" t="s">
        <v>76</v>
      </c>
      <c r="E19" s="91"/>
      <c r="F19" s="85" t="s">
        <v>60</v>
      </c>
      <c r="G19" s="91"/>
      <c r="H19" s="86" t="s">
        <v>77</v>
      </c>
      <c r="I19" s="91">
        <v>0</v>
      </c>
      <c r="J19" s="86" t="s">
        <v>18</v>
      </c>
      <c r="K19" s="92">
        <f t="shared" si="7"/>
        <v>0</v>
      </c>
      <c r="M19" s="91"/>
      <c r="N19" s="85" t="s">
        <v>60</v>
      </c>
      <c r="O19" s="91"/>
      <c r="Q19" s="93">
        <f t="shared" si="4"/>
        <v>0</v>
      </c>
      <c r="R19" s="85" t="s">
        <v>60</v>
      </c>
      <c r="S19" s="93">
        <f t="shared" si="5"/>
        <v>0</v>
      </c>
      <c r="U19" s="94">
        <f t="shared" si="6"/>
        <v>0</v>
      </c>
      <c r="W19" s="95"/>
    </row>
    <row r="20" spans="2:23" x14ac:dyDescent="0.45">
      <c r="B20" s="85">
        <v>15</v>
      </c>
      <c r="C20" s="90" t="s">
        <v>91</v>
      </c>
      <c r="D20" s="85" t="s">
        <v>76</v>
      </c>
      <c r="E20" s="91"/>
      <c r="F20" s="85" t="s">
        <v>60</v>
      </c>
      <c r="G20" s="91"/>
      <c r="H20" s="86" t="s">
        <v>77</v>
      </c>
      <c r="I20" s="91">
        <v>0</v>
      </c>
      <c r="J20" s="86" t="s">
        <v>18</v>
      </c>
      <c r="K20" s="96">
        <f t="shared" si="7"/>
        <v>0</v>
      </c>
      <c r="M20" s="91"/>
      <c r="N20" s="85" t="s">
        <v>60</v>
      </c>
      <c r="O20" s="91"/>
      <c r="Q20" s="93">
        <f t="shared" si="4"/>
        <v>0</v>
      </c>
      <c r="R20" s="85" t="s">
        <v>60</v>
      </c>
      <c r="S20" s="93">
        <f t="shared" si="5"/>
        <v>0</v>
      </c>
      <c r="U20" s="94">
        <f t="shared" si="6"/>
        <v>0</v>
      </c>
      <c r="W20" s="95"/>
    </row>
    <row r="21" spans="2:23" x14ac:dyDescent="0.45">
      <c r="B21" s="85">
        <v>16</v>
      </c>
      <c r="C21" s="90" t="s">
        <v>92</v>
      </c>
      <c r="D21" s="85" t="s">
        <v>76</v>
      </c>
      <c r="E21" s="91"/>
      <c r="F21" s="85" t="s">
        <v>60</v>
      </c>
      <c r="G21" s="91"/>
      <c r="H21" s="86" t="s">
        <v>77</v>
      </c>
      <c r="I21" s="91">
        <v>0</v>
      </c>
      <c r="J21" s="86" t="s">
        <v>18</v>
      </c>
      <c r="K21" s="92">
        <f t="shared" si="7"/>
        <v>0</v>
      </c>
      <c r="M21" s="91"/>
      <c r="N21" s="85" t="s">
        <v>60</v>
      </c>
      <c r="O21" s="91"/>
      <c r="Q21" s="93">
        <f t="shared" si="4"/>
        <v>0</v>
      </c>
      <c r="R21" s="85" t="s">
        <v>60</v>
      </c>
      <c r="S21" s="93">
        <f t="shared" si="5"/>
        <v>0</v>
      </c>
      <c r="U21" s="94">
        <f t="shared" si="6"/>
        <v>0</v>
      </c>
      <c r="W21" s="95"/>
    </row>
    <row r="22" spans="2:23" x14ac:dyDescent="0.45">
      <c r="B22" s="85">
        <v>17</v>
      </c>
      <c r="C22" s="90" t="s">
        <v>93</v>
      </c>
      <c r="D22" s="85" t="s">
        <v>76</v>
      </c>
      <c r="E22" s="91"/>
      <c r="F22" s="85" t="s">
        <v>60</v>
      </c>
      <c r="G22" s="91"/>
      <c r="H22" s="86" t="s">
        <v>77</v>
      </c>
      <c r="I22" s="91">
        <v>0</v>
      </c>
      <c r="J22" s="86" t="s">
        <v>18</v>
      </c>
      <c r="K22" s="92">
        <f t="shared" si="7"/>
        <v>0</v>
      </c>
      <c r="M22" s="91"/>
      <c r="N22" s="85" t="s">
        <v>60</v>
      </c>
      <c r="O22" s="91"/>
      <c r="Q22" s="93">
        <f t="shared" si="4"/>
        <v>0</v>
      </c>
      <c r="R22" s="85" t="s">
        <v>60</v>
      </c>
      <c r="S22" s="93">
        <f t="shared" si="5"/>
        <v>0</v>
      </c>
      <c r="U22" s="94">
        <f t="shared" si="6"/>
        <v>0</v>
      </c>
      <c r="W22" s="95"/>
    </row>
    <row r="23" spans="2:23" x14ac:dyDescent="0.45">
      <c r="B23" s="85">
        <v>18</v>
      </c>
      <c r="C23" s="90" t="s">
        <v>94</v>
      </c>
      <c r="D23" s="85" t="s">
        <v>76</v>
      </c>
      <c r="E23" s="91"/>
      <c r="F23" s="85" t="s">
        <v>60</v>
      </c>
      <c r="G23" s="91"/>
      <c r="H23" s="86" t="s">
        <v>77</v>
      </c>
      <c r="I23" s="91">
        <v>0</v>
      </c>
      <c r="J23" s="86" t="s">
        <v>18</v>
      </c>
      <c r="K23" s="92">
        <f t="shared" si="7"/>
        <v>0</v>
      </c>
      <c r="M23" s="91"/>
      <c r="N23" s="85" t="s">
        <v>60</v>
      </c>
      <c r="O23" s="91"/>
      <c r="Q23" s="93">
        <f t="shared" si="4"/>
        <v>0</v>
      </c>
      <c r="R23" s="85" t="s">
        <v>60</v>
      </c>
      <c r="S23" s="93">
        <f t="shared" si="5"/>
        <v>0</v>
      </c>
      <c r="U23" s="94">
        <f t="shared" si="6"/>
        <v>0</v>
      </c>
      <c r="W23" s="95"/>
    </row>
    <row r="24" spans="2:23" x14ac:dyDescent="0.45">
      <c r="B24" s="85">
        <v>19</v>
      </c>
      <c r="C24" s="90" t="s">
        <v>95</v>
      </c>
      <c r="D24" s="85" t="s">
        <v>76</v>
      </c>
      <c r="E24" s="91"/>
      <c r="F24" s="85" t="s">
        <v>60</v>
      </c>
      <c r="G24" s="91"/>
      <c r="H24" s="86" t="s">
        <v>77</v>
      </c>
      <c r="I24" s="91">
        <v>0</v>
      </c>
      <c r="J24" s="86" t="s">
        <v>18</v>
      </c>
      <c r="K24" s="92">
        <f t="shared" si="7"/>
        <v>0</v>
      </c>
      <c r="M24" s="91"/>
      <c r="N24" s="85" t="s">
        <v>60</v>
      </c>
      <c r="O24" s="91"/>
      <c r="Q24" s="93">
        <f t="shared" si="4"/>
        <v>0</v>
      </c>
      <c r="R24" s="85" t="s">
        <v>60</v>
      </c>
      <c r="S24" s="93">
        <f t="shared" si="5"/>
        <v>0</v>
      </c>
      <c r="U24" s="94">
        <f t="shared" si="6"/>
        <v>0</v>
      </c>
      <c r="W24" s="95"/>
    </row>
    <row r="25" spans="2:23" x14ac:dyDescent="0.45">
      <c r="B25" s="85">
        <v>20</v>
      </c>
      <c r="C25" s="90" t="s">
        <v>96</v>
      </c>
      <c r="D25" s="85" t="s">
        <v>76</v>
      </c>
      <c r="E25" s="91"/>
      <c r="F25" s="85" t="s">
        <v>60</v>
      </c>
      <c r="G25" s="91"/>
      <c r="H25" s="86" t="s">
        <v>77</v>
      </c>
      <c r="I25" s="91">
        <v>0</v>
      </c>
      <c r="J25" s="86" t="s">
        <v>18</v>
      </c>
      <c r="K25" s="92">
        <f t="shared" si="7"/>
        <v>0</v>
      </c>
      <c r="M25" s="91"/>
      <c r="N25" s="85" t="s">
        <v>60</v>
      </c>
      <c r="O25" s="91"/>
      <c r="Q25" s="93">
        <f t="shared" si="4"/>
        <v>0</v>
      </c>
      <c r="R25" s="85" t="s">
        <v>60</v>
      </c>
      <c r="S25" s="93">
        <f t="shared" si="5"/>
        <v>0</v>
      </c>
      <c r="U25" s="94">
        <f t="shared" si="6"/>
        <v>0</v>
      </c>
      <c r="W25" s="95"/>
    </row>
    <row r="26" spans="2:23" x14ac:dyDescent="0.45">
      <c r="B26" s="85">
        <v>21</v>
      </c>
      <c r="C26" s="90" t="s">
        <v>97</v>
      </c>
      <c r="D26" s="85" t="s">
        <v>76</v>
      </c>
      <c r="E26" s="97"/>
      <c r="F26" s="85" t="s">
        <v>60</v>
      </c>
      <c r="G26" s="97"/>
      <c r="H26" s="86" t="s">
        <v>77</v>
      </c>
      <c r="I26" s="97"/>
      <c r="J26" s="86" t="s">
        <v>18</v>
      </c>
      <c r="K26" s="90">
        <v>1</v>
      </c>
      <c r="M26" s="92"/>
      <c r="N26" s="85" t="s">
        <v>60</v>
      </c>
      <c r="O26" s="92"/>
      <c r="Q26" s="92"/>
      <c r="R26" s="85" t="s">
        <v>60</v>
      </c>
      <c r="S26" s="92"/>
      <c r="U26" s="90">
        <v>1</v>
      </c>
      <c r="W26" s="95"/>
    </row>
    <row r="27" spans="2:23" x14ac:dyDescent="0.45">
      <c r="B27" s="85">
        <v>22</v>
      </c>
      <c r="C27" s="90" t="s">
        <v>98</v>
      </c>
      <c r="D27" s="85" t="s">
        <v>76</v>
      </c>
      <c r="E27" s="97"/>
      <c r="F27" s="85" t="s">
        <v>60</v>
      </c>
      <c r="G27" s="97"/>
      <c r="H27" s="86" t="s">
        <v>77</v>
      </c>
      <c r="I27" s="97"/>
      <c r="J27" s="86" t="s">
        <v>18</v>
      </c>
      <c r="K27" s="90">
        <v>2</v>
      </c>
      <c r="M27" s="92"/>
      <c r="N27" s="85" t="s">
        <v>60</v>
      </c>
      <c r="O27" s="92"/>
      <c r="Q27" s="92"/>
      <c r="R27" s="85" t="s">
        <v>60</v>
      </c>
      <c r="S27" s="92"/>
      <c r="U27" s="90">
        <v>2</v>
      </c>
      <c r="W27" s="95"/>
    </row>
    <row r="28" spans="2:23" x14ac:dyDescent="0.45">
      <c r="B28" s="85">
        <v>23</v>
      </c>
      <c r="C28" s="90" t="s">
        <v>99</v>
      </c>
      <c r="D28" s="85" t="s">
        <v>76</v>
      </c>
      <c r="E28" s="97"/>
      <c r="F28" s="85" t="s">
        <v>60</v>
      </c>
      <c r="G28" s="97"/>
      <c r="H28" s="86" t="s">
        <v>77</v>
      </c>
      <c r="I28" s="97"/>
      <c r="J28" s="86" t="s">
        <v>18</v>
      </c>
      <c r="K28" s="90">
        <v>3</v>
      </c>
      <c r="M28" s="92"/>
      <c r="N28" s="85" t="s">
        <v>60</v>
      </c>
      <c r="O28" s="92"/>
      <c r="Q28" s="92"/>
      <c r="R28" s="85" t="s">
        <v>60</v>
      </c>
      <c r="S28" s="92"/>
      <c r="U28" s="90">
        <v>3</v>
      </c>
      <c r="W28" s="95"/>
    </row>
    <row r="29" spans="2:23" x14ac:dyDescent="0.45">
      <c r="B29" s="85">
        <v>24</v>
      </c>
      <c r="C29" s="90" t="s">
        <v>100</v>
      </c>
      <c r="D29" s="85" t="s">
        <v>76</v>
      </c>
      <c r="E29" s="97"/>
      <c r="F29" s="85" t="s">
        <v>60</v>
      </c>
      <c r="G29" s="97"/>
      <c r="H29" s="86" t="s">
        <v>77</v>
      </c>
      <c r="I29" s="97"/>
      <c r="J29" s="86" t="s">
        <v>18</v>
      </c>
      <c r="K29" s="90">
        <v>4</v>
      </c>
      <c r="M29" s="92"/>
      <c r="N29" s="85" t="s">
        <v>60</v>
      </c>
      <c r="O29" s="92"/>
      <c r="Q29" s="92"/>
      <c r="R29" s="85" t="s">
        <v>60</v>
      </c>
      <c r="S29" s="92"/>
      <c r="U29" s="90">
        <v>4</v>
      </c>
      <c r="W29" s="95"/>
    </row>
    <row r="30" spans="2:23" x14ac:dyDescent="0.45">
      <c r="B30" s="85">
        <v>25</v>
      </c>
      <c r="C30" s="90" t="s">
        <v>101</v>
      </c>
      <c r="D30" s="85" t="s">
        <v>76</v>
      </c>
      <c r="E30" s="97"/>
      <c r="F30" s="85" t="s">
        <v>60</v>
      </c>
      <c r="G30" s="97"/>
      <c r="H30" s="86" t="s">
        <v>77</v>
      </c>
      <c r="I30" s="97"/>
      <c r="J30" s="86" t="s">
        <v>18</v>
      </c>
      <c r="K30" s="90">
        <v>4</v>
      </c>
      <c r="M30" s="92"/>
      <c r="N30" s="85" t="s">
        <v>60</v>
      </c>
      <c r="O30" s="92"/>
      <c r="Q30" s="92"/>
      <c r="R30" s="85" t="s">
        <v>60</v>
      </c>
      <c r="S30" s="92"/>
      <c r="U30" s="90">
        <v>3</v>
      </c>
      <c r="W30" s="95"/>
    </row>
    <row r="31" spans="2:23" x14ac:dyDescent="0.45">
      <c r="B31" s="85">
        <v>26</v>
      </c>
      <c r="C31" s="90" t="s">
        <v>102</v>
      </c>
      <c r="D31" s="85" t="s">
        <v>76</v>
      </c>
      <c r="E31" s="97"/>
      <c r="F31" s="85" t="s">
        <v>60</v>
      </c>
      <c r="G31" s="97"/>
      <c r="H31" s="86" t="s">
        <v>77</v>
      </c>
      <c r="I31" s="97"/>
      <c r="J31" s="86" t="s">
        <v>18</v>
      </c>
      <c r="K31" s="90">
        <v>5</v>
      </c>
      <c r="M31" s="92"/>
      <c r="N31" s="85" t="s">
        <v>60</v>
      </c>
      <c r="O31" s="92"/>
      <c r="Q31" s="92"/>
      <c r="R31" s="85" t="s">
        <v>60</v>
      </c>
      <c r="S31" s="92"/>
      <c r="U31" s="90">
        <v>5</v>
      </c>
      <c r="W31" s="95"/>
    </row>
    <row r="32" spans="2:23" x14ac:dyDescent="0.45">
      <c r="B32" s="85">
        <v>27</v>
      </c>
      <c r="C32" s="90" t="s">
        <v>103</v>
      </c>
      <c r="D32" s="85" t="s">
        <v>76</v>
      </c>
      <c r="E32" s="97"/>
      <c r="F32" s="85" t="s">
        <v>60</v>
      </c>
      <c r="G32" s="97"/>
      <c r="H32" s="86" t="s">
        <v>77</v>
      </c>
      <c r="I32" s="97"/>
      <c r="J32" s="86" t="s">
        <v>18</v>
      </c>
      <c r="K32" s="90">
        <v>0</v>
      </c>
      <c r="M32" s="92"/>
      <c r="N32" s="85" t="s">
        <v>60</v>
      </c>
      <c r="O32" s="92"/>
      <c r="Q32" s="92"/>
      <c r="R32" s="85" t="s">
        <v>60</v>
      </c>
      <c r="S32" s="92"/>
      <c r="U32" s="90">
        <v>0</v>
      </c>
      <c r="W32" s="95" t="s">
        <v>104</v>
      </c>
    </row>
    <row r="33" spans="2:23" x14ac:dyDescent="0.45">
      <c r="B33" s="85">
        <v>28</v>
      </c>
      <c r="C33" s="90" t="s">
        <v>105</v>
      </c>
      <c r="D33" s="85" t="s">
        <v>76</v>
      </c>
      <c r="E33" s="97"/>
      <c r="F33" s="85" t="s">
        <v>60</v>
      </c>
      <c r="G33" s="97"/>
      <c r="H33" s="86" t="s">
        <v>77</v>
      </c>
      <c r="I33" s="97"/>
      <c r="J33" s="86" t="s">
        <v>18</v>
      </c>
      <c r="K33" s="90"/>
      <c r="M33" s="92"/>
      <c r="N33" s="85" t="s">
        <v>60</v>
      </c>
      <c r="O33" s="92"/>
      <c r="Q33" s="92"/>
      <c r="R33" s="85" t="s">
        <v>60</v>
      </c>
      <c r="S33" s="92"/>
      <c r="U33" s="90"/>
      <c r="W33" s="95"/>
    </row>
    <row r="34" spans="2:23" x14ac:dyDescent="0.45">
      <c r="B34" s="85">
        <v>29</v>
      </c>
      <c r="C34" s="90" t="s">
        <v>105</v>
      </c>
      <c r="D34" s="85" t="s">
        <v>76</v>
      </c>
      <c r="E34" s="97"/>
      <c r="F34" s="85" t="s">
        <v>60</v>
      </c>
      <c r="G34" s="97"/>
      <c r="H34" s="86" t="s">
        <v>77</v>
      </c>
      <c r="I34" s="97"/>
      <c r="J34" s="86" t="s">
        <v>18</v>
      </c>
      <c r="K34" s="90"/>
      <c r="M34" s="92"/>
      <c r="N34" s="85" t="s">
        <v>60</v>
      </c>
      <c r="O34" s="92"/>
      <c r="Q34" s="92"/>
      <c r="R34" s="85" t="s">
        <v>60</v>
      </c>
      <c r="S34" s="92"/>
      <c r="U34" s="90"/>
      <c r="W34" s="95"/>
    </row>
    <row r="35" spans="2:23" x14ac:dyDescent="0.45">
      <c r="B35" s="85">
        <v>30</v>
      </c>
      <c r="C35" s="90" t="s">
        <v>105</v>
      </c>
      <c r="D35" s="85" t="s">
        <v>76</v>
      </c>
      <c r="E35" s="97"/>
      <c r="F35" s="85" t="s">
        <v>60</v>
      </c>
      <c r="G35" s="97"/>
      <c r="H35" s="86" t="s">
        <v>77</v>
      </c>
      <c r="I35" s="97"/>
      <c r="J35" s="86" t="s">
        <v>18</v>
      </c>
      <c r="K35" s="90"/>
      <c r="M35" s="92"/>
      <c r="N35" s="85" t="s">
        <v>60</v>
      </c>
      <c r="O35" s="92"/>
      <c r="Q35" s="92"/>
      <c r="R35" s="85" t="s">
        <v>60</v>
      </c>
      <c r="S35" s="92"/>
      <c r="U35" s="90"/>
      <c r="W35" s="95"/>
    </row>
    <row r="36" spans="2:23" x14ac:dyDescent="0.45">
      <c r="C36" s="98"/>
    </row>
    <row r="37" spans="2:23" x14ac:dyDescent="0.45">
      <c r="C37" s="99" t="s">
        <v>106</v>
      </c>
    </row>
    <row r="38" spans="2:23" x14ac:dyDescent="0.45">
      <c r="C38" s="99" t="s">
        <v>107</v>
      </c>
    </row>
    <row r="39" spans="2:23" x14ac:dyDescent="0.45">
      <c r="C39" s="99" t="s">
        <v>108</v>
      </c>
    </row>
    <row r="40" spans="2:23" x14ac:dyDescent="0.45">
      <c r="C40" s="99" t="s">
        <v>109</v>
      </c>
    </row>
    <row r="41" spans="2:23" x14ac:dyDescent="0.45">
      <c r="C41" s="87" t="s">
        <v>110</v>
      </c>
    </row>
    <row r="42" spans="2:23" x14ac:dyDescent="0.45">
      <c r="C42" s="87" t="s">
        <v>111</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様式２（シフト記号表）</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2021-03-24T10:23:59Z</cp:lastPrinted>
  <dcterms:created xsi:type="dcterms:W3CDTF">2020-01-14T23:44:41Z</dcterms:created>
  <dcterms:modified xsi:type="dcterms:W3CDTF">2023-12-28T04:46:28Z</dcterms:modified>
</cp:coreProperties>
</file>