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37050" yWindow="1185" windowWidth="17865" windowHeight="14055" tabRatio="716" activeTab="1"/>
  </bookViews>
  <sheets>
    <sheet name="説明書" sheetId="29" r:id="rId1"/>
    <sheet name="はじめに（PC）" sheetId="27" r:id="rId2"/>
    <sheet name="はじめに（ほ場一覧）" sheetId="33" r:id="rId3"/>
    <sheet name="必要量計算書" sheetId="34" r:id="rId4"/>
    <sheet name="共通様式第1号" sheetId="5" r:id="rId5"/>
    <sheet name="共通様式第2号" sheetId="6" r:id="rId6"/>
    <sheet name="共通様式第３号（表紙）" sheetId="7" r:id="rId7"/>
    <sheet name="共通様式第３号（Ⅰ．地区の概要）" sheetId="8" r:id="rId8"/>
    <sheet name="共通様式第３号（別添１_位置図）" sheetId="9" r:id="rId9"/>
    <sheet name="共通様式第３号（別添２_構成員一覧）" sheetId="10" r:id="rId10"/>
    <sheet name="共通様式第３号（３号事業（表紙））" sheetId="11" r:id="rId11"/>
    <sheet name="共通様式第３号（3号事業）" sheetId="30" r:id="rId12"/>
    <sheet name="様式第１号" sheetId="1" r:id="rId13"/>
    <sheet name="様式第１号（農場管理シート）" sheetId="2" r:id="rId14"/>
    <sheet name="農場管理シート (別添）" sheetId="3" r:id="rId15"/>
    <sheet name="様式第１号（現地確認チェックシート）" sheetId="4" r:id="rId16"/>
    <sheet name="様式第6号 " sheetId="18" r:id="rId17"/>
    <sheet name="様式第6号（別紙）" sheetId="31" r:id="rId18"/>
    <sheet name="様式第6号（添付様式6）" sheetId="20" r:id="rId19"/>
    <sheet name="(新)様式第14号" sheetId="35" r:id="rId20"/>
    <sheet name="様式第10号" sheetId="21" r:id="rId21"/>
    <sheet name="様式第１０号（別紙）" sheetId="32" r:id="rId22"/>
    <sheet name="様式第10号（添付様式10）" sheetId="23" r:id="rId23"/>
  </sheets>
  <externalReferences>
    <externalReference r:id="rId2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9">'(新)様式第14号'!$B$2:$T$301</definedName>
    <definedName name="_xlnm.Print_Area" localSheetId="1">'はじめに（PC）'!$A$1:$F$55</definedName>
    <definedName name="_xlnm.Print_Area" localSheetId="2">'はじめに（ほ場一覧）'!$A$1:$M$111</definedName>
    <definedName name="_xlnm.Print_Area" localSheetId="4">共通様式第1号!$B$2:$W$31</definedName>
    <definedName name="_xlnm.Print_Area" localSheetId="5">共通様式第2号!$B$2:$I$64</definedName>
    <definedName name="_xlnm.Print_Area" localSheetId="10">'共通様式第３号（３号事業（表紙））'!$B$2:$J$42</definedName>
    <definedName name="_xlnm.Print_Area" localSheetId="11">'共通様式第３号（3号事業）'!$B$2:$L$101</definedName>
    <definedName name="_xlnm.Print_Area" localSheetId="7">'共通様式第３号（Ⅰ．地区の概要）'!$B$2:$AW$50</definedName>
    <definedName name="_xlnm.Print_Area" localSheetId="6">'共通様式第３号（表紙）'!$B$2:$O$28</definedName>
    <definedName name="_xlnm.Print_Area" localSheetId="8">'共通様式第３号（別添１_位置図）'!$B$2:$S$47</definedName>
    <definedName name="_xlnm.Print_Area" localSheetId="9">'共通様式第３号（別添２_構成員一覧）'!$A$1:$O$37</definedName>
    <definedName name="_xlnm.Print_Area" localSheetId="0">説明書!$A$1:$F$42</definedName>
    <definedName name="_xlnm.Print_Area" localSheetId="14">'農場管理シート (別添）'!$B$2:$CY$65</definedName>
    <definedName name="_xlnm.Print_Area" localSheetId="3">必要量計算書!$A$1:$W$63</definedName>
    <definedName name="_xlnm.Print_Area" localSheetId="20">様式第10号!$B$2:$AZ$31</definedName>
    <definedName name="_xlnm.Print_Area" localSheetId="22">'様式第10号（添付様式10）'!$B$2:$H$33</definedName>
    <definedName name="_xlnm.Print_Area" localSheetId="21">'様式第１０号（別紙）'!$B$3:$J$74</definedName>
    <definedName name="_xlnm.Print_Area" localSheetId="12">様式第１号!$B$2:$AJ$24</definedName>
    <definedName name="_xlnm.Print_Area" localSheetId="15">'様式第１号（現地確認チェックシート）'!$B$2:$V$57</definedName>
    <definedName name="_xlnm.Print_Area" localSheetId="13">'様式第１号（農場管理シート）'!$B$2:$Z$100</definedName>
    <definedName name="_xlnm.Print_Area" localSheetId="16">'様式第6号 '!$B$2:$M$26</definedName>
    <definedName name="_xlnm.Print_Area" localSheetId="18">'様式第6号（添付様式6）'!$B$2:$H$32</definedName>
    <definedName name="_xlnm.Print_Area" localSheetId="17">'様式第6号（別紙）'!$B$2:$J$76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3" l="1"/>
  <c r="F13" i="23"/>
  <c r="F14" i="23"/>
  <c r="F15" i="23"/>
  <c r="F16" i="23"/>
  <c r="F17" i="23"/>
  <c r="F18" i="23"/>
  <c r="F19" i="23"/>
  <c r="F20" i="23"/>
  <c r="F21" i="23"/>
  <c r="F22" i="23"/>
  <c r="F23" i="23"/>
  <c r="F11" i="23"/>
  <c r="K22" i="23" l="1"/>
  <c r="K21" i="23"/>
  <c r="N21" i="23" s="1"/>
  <c r="N20" i="23"/>
  <c r="K20" i="23"/>
  <c r="K19" i="23"/>
  <c r="N19" i="23" s="1"/>
  <c r="N18" i="23"/>
  <c r="K18" i="23"/>
  <c r="K17" i="23"/>
  <c r="N17" i="23" s="1"/>
  <c r="N16" i="23"/>
  <c r="K16" i="23"/>
  <c r="K15" i="23"/>
  <c r="N15" i="23" s="1"/>
  <c r="N14" i="23"/>
  <c r="K14" i="23"/>
  <c r="C68" i="32"/>
  <c r="C67" i="32"/>
  <c r="C66" i="32"/>
  <c r="C65" i="32"/>
  <c r="C64" i="32"/>
  <c r="C62" i="32"/>
  <c r="C61" i="32"/>
  <c r="C59" i="32"/>
  <c r="C58" i="32"/>
  <c r="C57" i="32"/>
  <c r="C56" i="32"/>
  <c r="C55" i="32"/>
  <c r="F12" i="20"/>
  <c r="F13" i="20"/>
  <c r="F14" i="20"/>
  <c r="F15" i="20"/>
  <c r="F16" i="20"/>
  <c r="F17" i="20"/>
  <c r="F18" i="20"/>
  <c r="F19" i="20"/>
  <c r="F20" i="20"/>
  <c r="F21" i="20"/>
  <c r="F22" i="20"/>
  <c r="F23" i="20"/>
  <c r="F11" i="20"/>
  <c r="N20" i="20"/>
  <c r="M157" i="33"/>
  <c r="N157" i="33" s="1"/>
  <c r="G54" i="34" s="1"/>
  <c r="M158" i="33"/>
  <c r="N158" i="33" s="1"/>
  <c r="G55" i="34" s="1"/>
  <c r="M159" i="33"/>
  <c r="N159" i="33" s="1"/>
  <c r="G56" i="34" s="1"/>
  <c r="M160" i="33"/>
  <c r="N160" i="33" s="1"/>
  <c r="G57" i="34" s="1"/>
  <c r="M161" i="33"/>
  <c r="N161" i="33" s="1"/>
  <c r="G58" i="34" s="1"/>
  <c r="M162" i="33"/>
  <c r="N162" i="33" s="1"/>
  <c r="G59" i="34" s="1"/>
  <c r="M163" i="33"/>
  <c r="N163" i="33" s="1"/>
  <c r="G60" i="34" s="1"/>
  <c r="N22" i="23" l="1"/>
  <c r="E56" i="34"/>
  <c r="E57" i="34"/>
  <c r="E55" i="34"/>
  <c r="E54" i="34"/>
  <c r="E60" i="34"/>
  <c r="E59" i="34"/>
  <c r="E58" i="34"/>
  <c r="E129" i="33"/>
  <c r="F129" i="33"/>
  <c r="G129" i="33"/>
  <c r="H129" i="33"/>
  <c r="E130" i="33"/>
  <c r="F130" i="33"/>
  <c r="G130" i="33"/>
  <c r="H130" i="33"/>
  <c r="E131" i="33"/>
  <c r="F131" i="33"/>
  <c r="G131" i="33"/>
  <c r="H131" i="33"/>
  <c r="E132" i="33"/>
  <c r="F132" i="33"/>
  <c r="G132" i="33"/>
  <c r="H132" i="33"/>
  <c r="E133" i="33"/>
  <c r="F133" i="33"/>
  <c r="G133" i="33"/>
  <c r="H133" i="33"/>
  <c r="E134" i="33"/>
  <c r="F134" i="33"/>
  <c r="G134" i="33"/>
  <c r="H134" i="33"/>
  <c r="E135" i="33"/>
  <c r="F135" i="33"/>
  <c r="G135" i="33"/>
  <c r="H135" i="33"/>
  <c r="H128" i="33"/>
  <c r="G128" i="33"/>
  <c r="F128" i="33"/>
  <c r="E128" i="33"/>
  <c r="H123" i="33"/>
  <c r="D117" i="33"/>
  <c r="E117" i="33"/>
  <c r="F117" i="33"/>
  <c r="G117" i="33"/>
  <c r="H117" i="33"/>
  <c r="D118" i="33"/>
  <c r="E118" i="33"/>
  <c r="F118" i="33"/>
  <c r="G118" i="33"/>
  <c r="H118" i="33"/>
  <c r="D119" i="33"/>
  <c r="E119" i="33"/>
  <c r="F119" i="33"/>
  <c r="G119" i="33"/>
  <c r="H119" i="33"/>
  <c r="D120" i="33"/>
  <c r="E120" i="33"/>
  <c r="F120" i="33"/>
  <c r="G120" i="33"/>
  <c r="H120" i="33"/>
  <c r="D121" i="33"/>
  <c r="E121" i="33"/>
  <c r="F121" i="33"/>
  <c r="G121" i="33"/>
  <c r="H121" i="33"/>
  <c r="D122" i="33"/>
  <c r="E122" i="33"/>
  <c r="F122" i="33"/>
  <c r="G122" i="33"/>
  <c r="H122" i="33"/>
  <c r="D123" i="33"/>
  <c r="E123" i="33"/>
  <c r="F123" i="33"/>
  <c r="G123" i="33"/>
  <c r="H116" i="33"/>
  <c r="G116" i="33"/>
  <c r="F116" i="33"/>
  <c r="E116" i="33"/>
  <c r="I120" i="33" l="1"/>
  <c r="I135" i="33"/>
  <c r="I129" i="33"/>
  <c r="J120" i="33"/>
  <c r="L18" i="23" s="1"/>
  <c r="M18" i="23" s="1"/>
  <c r="I118" i="33"/>
  <c r="I128" i="33"/>
  <c r="I123" i="33"/>
  <c r="I116" i="33"/>
  <c r="I121" i="33"/>
  <c r="J118" i="33"/>
  <c r="L16" i="23" s="1"/>
  <c r="M16" i="23" s="1"/>
  <c r="J121" i="33"/>
  <c r="L19" i="23" s="1"/>
  <c r="M19" i="23" s="1"/>
  <c r="I119" i="33"/>
  <c r="I134" i="33"/>
  <c r="I132" i="33"/>
  <c r="I130" i="33"/>
  <c r="I122" i="33"/>
  <c r="J119" i="33"/>
  <c r="L17" i="23" s="1"/>
  <c r="M17" i="23" s="1"/>
  <c r="J122" i="33"/>
  <c r="L20" i="23" s="1"/>
  <c r="M20" i="23" s="1"/>
  <c r="I117" i="33"/>
  <c r="J117" i="33"/>
  <c r="L15" i="23" s="1"/>
  <c r="M15" i="23" s="1"/>
  <c r="I133" i="33"/>
  <c r="I131" i="33"/>
  <c r="I38" i="34"/>
  <c r="I44" i="34"/>
  <c r="J123" i="33"/>
  <c r="L21" i="23" s="1"/>
  <c r="M21" i="23" s="1"/>
  <c r="H124" i="33"/>
  <c r="A110" i="33"/>
  <c r="A12" i="33"/>
  <c r="A13" i="33"/>
  <c r="A14" i="33"/>
  <c r="A15" i="33"/>
  <c r="A16" i="33"/>
  <c r="A17" i="33"/>
  <c r="A18" i="33"/>
  <c r="A19" i="33"/>
  <c r="A20" i="33"/>
  <c r="A21" i="33"/>
  <c r="A22" i="33"/>
  <c r="A23" i="33"/>
  <c r="A24" i="33"/>
  <c r="A25" i="33"/>
  <c r="A26" i="33"/>
  <c r="A27" i="33"/>
  <c r="A28" i="33"/>
  <c r="A29" i="33"/>
  <c r="A30" i="33"/>
  <c r="A31" i="33"/>
  <c r="A32" i="33"/>
  <c r="A33" i="33"/>
  <c r="A34" i="33"/>
  <c r="A35" i="33"/>
  <c r="A36" i="33"/>
  <c r="A37" i="33"/>
  <c r="A38" i="33"/>
  <c r="A39" i="33"/>
  <c r="A40" i="33"/>
  <c r="A41" i="33"/>
  <c r="A42" i="33"/>
  <c r="A43" i="33"/>
  <c r="A44" i="33"/>
  <c r="A45" i="33"/>
  <c r="A46" i="33"/>
  <c r="A47" i="33"/>
  <c r="A48" i="33"/>
  <c r="A49" i="33"/>
  <c r="A50" i="33"/>
  <c r="A51" i="33"/>
  <c r="A52" i="33"/>
  <c r="A53" i="33"/>
  <c r="A54" i="33"/>
  <c r="A55" i="33"/>
  <c r="A56" i="33"/>
  <c r="A57" i="33"/>
  <c r="A58" i="33"/>
  <c r="A59" i="33"/>
  <c r="A60" i="33"/>
  <c r="A61" i="33"/>
  <c r="A62" i="33"/>
  <c r="A63" i="33"/>
  <c r="A64" i="33"/>
  <c r="A65" i="33"/>
  <c r="A66" i="33"/>
  <c r="A67" i="33"/>
  <c r="A68" i="33"/>
  <c r="A69" i="33"/>
  <c r="A70" i="33"/>
  <c r="A71" i="33"/>
  <c r="A72" i="33"/>
  <c r="A73" i="33"/>
  <c r="A74" i="33"/>
  <c r="A75" i="33"/>
  <c r="A76" i="33"/>
  <c r="A77" i="33"/>
  <c r="A78" i="33"/>
  <c r="A79" i="33"/>
  <c r="A80" i="33"/>
  <c r="A81" i="33"/>
  <c r="A82" i="33"/>
  <c r="A83" i="33"/>
  <c r="A84" i="33"/>
  <c r="A85" i="33"/>
  <c r="A86" i="33"/>
  <c r="A87" i="33"/>
  <c r="A88" i="33"/>
  <c r="A89" i="33"/>
  <c r="A90" i="33"/>
  <c r="A91" i="33"/>
  <c r="A92" i="33"/>
  <c r="A93" i="33"/>
  <c r="A94" i="33"/>
  <c r="A95" i="33"/>
  <c r="A96" i="33"/>
  <c r="A97" i="33"/>
  <c r="A98" i="33"/>
  <c r="A99" i="33"/>
  <c r="A100" i="33"/>
  <c r="A101" i="33"/>
  <c r="A102" i="33"/>
  <c r="A103" i="33"/>
  <c r="A104" i="33"/>
  <c r="A105" i="33"/>
  <c r="A106" i="33"/>
  <c r="A107" i="33"/>
  <c r="A108" i="33"/>
  <c r="A109" i="33"/>
  <c r="A11" i="33"/>
  <c r="I136" i="33" l="1"/>
  <c r="I124" i="33"/>
  <c r="J111" i="33"/>
  <c r="Q273" i="35" l="1"/>
  <c r="Q243" i="35"/>
  <c r="Q213" i="35"/>
  <c r="Q183" i="35"/>
  <c r="Q153" i="35"/>
  <c r="Q123" i="35"/>
  <c r="Q93" i="35"/>
  <c r="Q63" i="35"/>
  <c r="Q33" i="35"/>
  <c r="C65" i="31"/>
  <c r="C66" i="31"/>
  <c r="C67" i="31"/>
  <c r="C68" i="31"/>
  <c r="C64" i="31"/>
  <c r="C62" i="31"/>
  <c r="C61" i="31"/>
  <c r="C56" i="31"/>
  <c r="C57" i="31"/>
  <c r="C58" i="31"/>
  <c r="C59" i="31"/>
  <c r="C55" i="31"/>
  <c r="P277" i="35"/>
  <c r="P247" i="35"/>
  <c r="P217" i="35"/>
  <c r="P187" i="35"/>
  <c r="P157" i="35"/>
  <c r="P127" i="35"/>
  <c r="P97" i="35"/>
  <c r="P67" i="35"/>
  <c r="P37" i="35"/>
  <c r="P275" i="35"/>
  <c r="P245" i="35"/>
  <c r="P215" i="35"/>
  <c r="P185" i="35"/>
  <c r="P155" i="35"/>
  <c r="P125" i="35"/>
  <c r="P95" i="35"/>
  <c r="P65" i="35"/>
  <c r="P35" i="35"/>
  <c r="D274" i="35"/>
  <c r="D244" i="35"/>
  <c r="D214" i="35"/>
  <c r="D184" i="35"/>
  <c r="D154" i="35"/>
  <c r="D124" i="35"/>
  <c r="D94" i="35"/>
  <c r="D64" i="35"/>
  <c r="D34" i="35"/>
  <c r="D4" i="35"/>
  <c r="P5" i="35" l="1"/>
  <c r="D68" i="32" l="1"/>
  <c r="D68" i="31"/>
  <c r="B60" i="34"/>
  <c r="B59" i="34"/>
  <c r="B58" i="34"/>
  <c r="B57" i="34"/>
  <c r="B56" i="34"/>
  <c r="B55" i="34"/>
  <c r="B54" i="34"/>
  <c r="B53" i="34"/>
  <c r="B52" i="34"/>
  <c r="B26" i="34"/>
  <c r="B25" i="34"/>
  <c r="B24" i="34"/>
  <c r="B23" i="34"/>
  <c r="B22" i="34"/>
  <c r="B21" i="34"/>
  <c r="B20" i="34"/>
  <c r="B19" i="34"/>
  <c r="B18" i="34"/>
  <c r="U57" i="34" l="1"/>
  <c r="M57" i="34"/>
  <c r="K57" i="34"/>
  <c r="U56" i="34"/>
  <c r="M56" i="34"/>
  <c r="K56" i="34"/>
  <c r="U55" i="34"/>
  <c r="M55" i="34"/>
  <c r="K55" i="34"/>
  <c r="M60" i="34"/>
  <c r="M54" i="34"/>
  <c r="M58" i="34"/>
  <c r="M59" i="34"/>
  <c r="K58" i="34"/>
  <c r="K59" i="34"/>
  <c r="U60" i="34"/>
  <c r="U59" i="34"/>
  <c r="U58" i="34"/>
  <c r="U54" i="34"/>
  <c r="U53" i="34"/>
  <c r="S61" i="34"/>
  <c r="U51" i="34"/>
  <c r="N27" i="34"/>
  <c r="O56" i="34" l="1"/>
  <c r="O57" i="34"/>
  <c r="O55" i="34"/>
  <c r="I57" i="34"/>
  <c r="I56" i="34"/>
  <c r="I55" i="34"/>
  <c r="I60" i="34"/>
  <c r="O59" i="34"/>
  <c r="O58" i="34"/>
  <c r="I54" i="34"/>
  <c r="I59" i="34"/>
  <c r="I58" i="34"/>
  <c r="K60" i="34"/>
  <c r="O60" i="34" s="1"/>
  <c r="K54" i="34"/>
  <c r="O54" i="34" s="1"/>
  <c r="U52" i="34"/>
  <c r="U61" i="34" s="1"/>
  <c r="Q61" i="34"/>
  <c r="F24" i="23" l="1"/>
  <c r="K22" i="20"/>
  <c r="K21" i="20"/>
  <c r="N21" i="20" s="1"/>
  <c r="K15" i="20"/>
  <c r="N15" i="20" s="1"/>
  <c r="K16" i="20"/>
  <c r="N16" i="20" s="1"/>
  <c r="K17" i="20"/>
  <c r="N17" i="20" s="1"/>
  <c r="K18" i="20"/>
  <c r="N18" i="20" s="1"/>
  <c r="K19" i="20"/>
  <c r="N19" i="20" s="1"/>
  <c r="K20" i="20"/>
  <c r="K14" i="20"/>
  <c r="N14" i="20" s="1"/>
  <c r="N22" i="20" l="1"/>
  <c r="C2" i="33"/>
  <c r="C15" i="10"/>
  <c r="C14" i="10"/>
  <c r="C13" i="10"/>
  <c r="C12" i="10"/>
  <c r="C11" i="10"/>
  <c r="C10" i="10"/>
  <c r="C9" i="10"/>
  <c r="C8" i="10"/>
  <c r="C163" i="33"/>
  <c r="C162" i="33"/>
  <c r="C161" i="33"/>
  <c r="D161" i="33" s="1"/>
  <c r="C160" i="33"/>
  <c r="D160" i="33" s="1"/>
  <c r="C159" i="33"/>
  <c r="D159" i="33" s="1"/>
  <c r="C158" i="33"/>
  <c r="F158" i="33" s="1"/>
  <c r="C157" i="33"/>
  <c r="F157" i="33" s="1"/>
  <c r="C156" i="33"/>
  <c r="C155" i="33"/>
  <c r="M155" i="33" s="1"/>
  <c r="C149" i="33"/>
  <c r="C148" i="33"/>
  <c r="C147" i="33"/>
  <c r="C146" i="33"/>
  <c r="C145" i="33"/>
  <c r="C144" i="33"/>
  <c r="C143" i="33"/>
  <c r="C142" i="33"/>
  <c r="C141" i="33"/>
  <c r="E158" i="33"/>
  <c r="I158" i="33"/>
  <c r="K158" i="33"/>
  <c r="E159" i="33"/>
  <c r="F159" i="33"/>
  <c r="G159" i="33"/>
  <c r="H161" i="33"/>
  <c r="I161" i="33"/>
  <c r="K161" i="33"/>
  <c r="D162" i="33"/>
  <c r="E162" i="33"/>
  <c r="F162" i="33"/>
  <c r="G162" i="33"/>
  <c r="H162" i="33"/>
  <c r="I162" i="33"/>
  <c r="J162" i="33"/>
  <c r="K162" i="33"/>
  <c r="D163" i="33"/>
  <c r="E163" i="33"/>
  <c r="F163" i="33"/>
  <c r="G163" i="33"/>
  <c r="H163" i="33"/>
  <c r="I163" i="33"/>
  <c r="J163" i="33"/>
  <c r="K163" i="33"/>
  <c r="E156" i="33" l="1"/>
  <c r="M156" i="33"/>
  <c r="N155" i="33"/>
  <c r="G52" i="34" s="1"/>
  <c r="M52" i="34" s="1"/>
  <c r="E52" i="34"/>
  <c r="K159" i="33"/>
  <c r="J159" i="33"/>
  <c r="I159" i="33"/>
  <c r="H159" i="33"/>
  <c r="G161" i="33"/>
  <c r="F161" i="33"/>
  <c r="E161" i="33"/>
  <c r="J161" i="33"/>
  <c r="J156" i="33"/>
  <c r="C7" i="10"/>
  <c r="P7" i="35"/>
  <c r="B51" i="34"/>
  <c r="B17" i="34"/>
  <c r="G155" i="33"/>
  <c r="F155" i="33"/>
  <c r="D155" i="33"/>
  <c r="G158" i="33"/>
  <c r="I156" i="33"/>
  <c r="F156" i="33"/>
  <c r="D156" i="33"/>
  <c r="E155" i="33"/>
  <c r="K156" i="33"/>
  <c r="C140" i="33"/>
  <c r="D140" i="33" s="1"/>
  <c r="D158" i="33"/>
  <c r="J158" i="33"/>
  <c r="H158" i="33"/>
  <c r="E157" i="33"/>
  <c r="K157" i="33"/>
  <c r="J157" i="33"/>
  <c r="D157" i="33"/>
  <c r="I157" i="33"/>
  <c r="H157" i="33"/>
  <c r="G157" i="33"/>
  <c r="H156" i="33"/>
  <c r="G156" i="33"/>
  <c r="K155" i="33"/>
  <c r="J155" i="33"/>
  <c r="I155" i="33"/>
  <c r="H155" i="33"/>
  <c r="K160" i="33"/>
  <c r="C154" i="33"/>
  <c r="H160" i="33"/>
  <c r="J160" i="33"/>
  <c r="E160" i="33"/>
  <c r="I160" i="33"/>
  <c r="G160" i="33"/>
  <c r="F160" i="33"/>
  <c r="D149" i="33"/>
  <c r="D148" i="33"/>
  <c r="D147" i="33"/>
  <c r="D146" i="33"/>
  <c r="D145" i="33"/>
  <c r="D144" i="33"/>
  <c r="D143" i="33"/>
  <c r="D142" i="33"/>
  <c r="D141" i="33"/>
  <c r="E141" i="33"/>
  <c r="F141" i="33"/>
  <c r="G141" i="33"/>
  <c r="H141" i="33"/>
  <c r="I141" i="33"/>
  <c r="J141" i="33"/>
  <c r="K141" i="33"/>
  <c r="E142" i="33"/>
  <c r="F142" i="33"/>
  <c r="G142" i="33"/>
  <c r="H142" i="33"/>
  <c r="I142" i="33"/>
  <c r="J142" i="33"/>
  <c r="K142" i="33"/>
  <c r="E143" i="33"/>
  <c r="F143" i="33"/>
  <c r="G143" i="33"/>
  <c r="H143" i="33"/>
  <c r="I143" i="33"/>
  <c r="J143" i="33"/>
  <c r="K143" i="33"/>
  <c r="E144" i="33"/>
  <c r="F144" i="33"/>
  <c r="G144" i="33"/>
  <c r="H144" i="33"/>
  <c r="I144" i="33"/>
  <c r="J144" i="33"/>
  <c r="K144" i="33"/>
  <c r="E145" i="33"/>
  <c r="F145" i="33"/>
  <c r="G145" i="33"/>
  <c r="H145" i="33"/>
  <c r="I145" i="33"/>
  <c r="J145" i="33"/>
  <c r="K145" i="33"/>
  <c r="E146" i="33"/>
  <c r="F146" i="33"/>
  <c r="G146" i="33"/>
  <c r="H146" i="33"/>
  <c r="I146" i="33"/>
  <c r="J146" i="33"/>
  <c r="K146" i="33"/>
  <c r="E147" i="33"/>
  <c r="F147" i="33"/>
  <c r="G147" i="33"/>
  <c r="H147" i="33"/>
  <c r="I147" i="33"/>
  <c r="J147" i="33"/>
  <c r="K147" i="33"/>
  <c r="E148" i="33"/>
  <c r="F148" i="33"/>
  <c r="G148" i="33"/>
  <c r="H148" i="33"/>
  <c r="I148" i="33"/>
  <c r="J148" i="33"/>
  <c r="K148" i="33"/>
  <c r="E149" i="33"/>
  <c r="F149" i="33"/>
  <c r="G149" i="33"/>
  <c r="H149" i="33"/>
  <c r="I149" i="33"/>
  <c r="J149" i="33"/>
  <c r="K149" i="33"/>
  <c r="N156" i="33" l="1"/>
  <c r="G53" i="34" s="1"/>
  <c r="M53" i="34" s="1"/>
  <c r="E53" i="34"/>
  <c r="K52" i="34"/>
  <c r="O52" i="34" s="1"/>
  <c r="I52" i="34"/>
  <c r="E23" i="34"/>
  <c r="I23" i="34" s="1"/>
  <c r="M154" i="33"/>
  <c r="E24" i="34"/>
  <c r="I24" i="34" s="1"/>
  <c r="E22" i="34"/>
  <c r="I22" i="34" s="1"/>
  <c r="E140" i="33"/>
  <c r="E21" i="34"/>
  <c r="I21" i="34" s="1"/>
  <c r="K140" i="33"/>
  <c r="E20" i="34"/>
  <c r="E19" i="34"/>
  <c r="E18" i="34"/>
  <c r="E26" i="34"/>
  <c r="E25" i="34"/>
  <c r="K154" i="33"/>
  <c r="E154" i="33"/>
  <c r="I154" i="33"/>
  <c r="H154" i="33"/>
  <c r="D154" i="33"/>
  <c r="G154" i="33"/>
  <c r="F154" i="33"/>
  <c r="L155" i="33"/>
  <c r="L156" i="33"/>
  <c r="L157" i="33"/>
  <c r="L158" i="33"/>
  <c r="L159" i="33"/>
  <c r="L160" i="33"/>
  <c r="L143" i="33"/>
  <c r="L144" i="33"/>
  <c r="L145" i="33"/>
  <c r="L146" i="33"/>
  <c r="D116" i="33"/>
  <c r="J154" i="33"/>
  <c r="J140" i="33"/>
  <c r="I140" i="33"/>
  <c r="H140" i="33"/>
  <c r="G140" i="33"/>
  <c r="F140" i="33"/>
  <c r="D129" i="33"/>
  <c r="J129" i="33" s="1"/>
  <c r="F32" i="32" s="1"/>
  <c r="D130" i="33"/>
  <c r="J130" i="33" s="1"/>
  <c r="F33" i="32" s="1"/>
  <c r="D131" i="33"/>
  <c r="J131" i="33" s="1"/>
  <c r="F34" i="32" s="1"/>
  <c r="D132" i="33"/>
  <c r="J132" i="33" s="1"/>
  <c r="F35" i="32" s="1"/>
  <c r="D133" i="33"/>
  <c r="J133" i="33" s="1"/>
  <c r="F36" i="32" s="1"/>
  <c r="D134" i="33"/>
  <c r="J134" i="33" s="1"/>
  <c r="F37" i="32" s="1"/>
  <c r="D135" i="33"/>
  <c r="J135" i="33" s="1"/>
  <c r="F38" i="32" s="1"/>
  <c r="D128" i="33"/>
  <c r="J128" i="33" s="1"/>
  <c r="F31" i="32" s="1"/>
  <c r="I53" i="34" l="1"/>
  <c r="K53" i="34"/>
  <c r="O53" i="34" s="1"/>
  <c r="L23" i="34"/>
  <c r="N154" i="33"/>
  <c r="G51" i="34" s="1"/>
  <c r="M51" i="34" s="1"/>
  <c r="M61" i="34" s="1"/>
  <c r="E51" i="34"/>
  <c r="F40" i="32"/>
  <c r="J116" i="33"/>
  <c r="F124" i="33"/>
  <c r="F46" i="34"/>
  <c r="H136" i="33"/>
  <c r="I43" i="34"/>
  <c r="F45" i="34" s="1"/>
  <c r="L24" i="34"/>
  <c r="L22" i="34"/>
  <c r="L21" i="34"/>
  <c r="K51" i="34"/>
  <c r="E61" i="34"/>
  <c r="F40" i="34"/>
  <c r="I37" i="34"/>
  <c r="F39" i="34" s="1"/>
  <c r="I25" i="34"/>
  <c r="L25" i="34"/>
  <c r="I26" i="34"/>
  <c r="L26" i="34"/>
  <c r="L18" i="34"/>
  <c r="I18" i="34"/>
  <c r="I19" i="34"/>
  <c r="L19" i="34"/>
  <c r="L20" i="34"/>
  <c r="I20" i="34"/>
  <c r="E124" i="33"/>
  <c r="H12" i="34"/>
  <c r="D150" i="33"/>
  <c r="L142" i="33"/>
  <c r="L141" i="33"/>
  <c r="L140" i="33"/>
  <c r="L149" i="33"/>
  <c r="L147" i="33"/>
  <c r="L148" i="33"/>
  <c r="L161" i="33"/>
  <c r="L162" i="33"/>
  <c r="L163" i="33"/>
  <c r="D164" i="33"/>
  <c r="F164" i="33"/>
  <c r="E164" i="33"/>
  <c r="K150" i="33"/>
  <c r="F150" i="33"/>
  <c r="D124" i="33"/>
  <c r="E150" i="33"/>
  <c r="E136" i="33"/>
  <c r="D136" i="33"/>
  <c r="J124" i="33" l="1"/>
  <c r="L22" i="23" s="1"/>
  <c r="L14" i="23"/>
  <c r="M14" i="23" s="1"/>
  <c r="M22" i="23" s="1"/>
  <c r="G61" i="34"/>
  <c r="I51" i="34"/>
  <c r="I61" i="34" s="1"/>
  <c r="G136" i="33"/>
  <c r="F136" i="33"/>
  <c r="G124" i="33"/>
  <c r="O51" i="34"/>
  <c r="O61" i="34" s="1"/>
  <c r="K61" i="34"/>
  <c r="H8" i="34"/>
  <c r="H9" i="34" s="1"/>
  <c r="K13" i="34"/>
  <c r="H13" i="34"/>
  <c r="F31" i="31"/>
  <c r="F33" i="31"/>
  <c r="L20" i="20"/>
  <c r="M20" i="20" s="1"/>
  <c r="L21" i="20"/>
  <c r="M21" i="20" s="1"/>
  <c r="F32" i="31"/>
  <c r="F76" i="30"/>
  <c r="L15" i="20"/>
  <c r="M15" i="20" s="1"/>
  <c r="F77" i="30"/>
  <c r="L16" i="20"/>
  <c r="M16" i="20" s="1"/>
  <c r="F80" i="30"/>
  <c r="L19" i="20"/>
  <c r="M19" i="20" s="1"/>
  <c r="F75" i="30"/>
  <c r="L14" i="20"/>
  <c r="M14" i="20" s="1"/>
  <c r="F78" i="30"/>
  <c r="L17" i="20"/>
  <c r="M17" i="20" s="1"/>
  <c r="F79" i="30"/>
  <c r="L18" i="20"/>
  <c r="M18" i="20" s="1"/>
  <c r="L122" i="33"/>
  <c r="F81" i="30"/>
  <c r="C19" i="30"/>
  <c r="C21" i="30"/>
  <c r="F82" i="30"/>
  <c r="L130" i="33"/>
  <c r="L134" i="33"/>
  <c r="F37" i="31"/>
  <c r="L135" i="33"/>
  <c r="F38" i="31"/>
  <c r="L132" i="33"/>
  <c r="F35" i="31"/>
  <c r="L131" i="33"/>
  <c r="F34" i="31"/>
  <c r="L133" i="33"/>
  <c r="F36" i="31"/>
  <c r="L128" i="33"/>
  <c r="L129" i="33"/>
  <c r="L123" i="33"/>
  <c r="L118" i="33"/>
  <c r="C11" i="30"/>
  <c r="L119" i="33"/>
  <c r="C13" i="30"/>
  <c r="L120" i="33"/>
  <c r="C15" i="30"/>
  <c r="L121" i="33"/>
  <c r="C17" i="30"/>
  <c r="L117" i="33"/>
  <c r="C9" i="30"/>
  <c r="L116" i="33"/>
  <c r="C7" i="30"/>
  <c r="G164" i="33"/>
  <c r="G150" i="33"/>
  <c r="H150" i="33"/>
  <c r="I150" i="33"/>
  <c r="J150" i="33"/>
  <c r="J136" i="33"/>
  <c r="M22" i="20" l="1"/>
  <c r="K9" i="34"/>
  <c r="L26" i="8"/>
  <c r="L22" i="20"/>
  <c r="L136" i="33"/>
  <c r="L124" i="33"/>
  <c r="AP26" i="8" s="1"/>
  <c r="L150" i="33"/>
  <c r="H164" i="33"/>
  <c r="I111" i="33"/>
  <c r="I164" i="33" l="1"/>
  <c r="J164" i="33" l="1"/>
  <c r="K164" i="33"/>
  <c r="G6" i="21"/>
  <c r="L164" i="33" l="1"/>
  <c r="L154" i="33"/>
  <c r="AL5" i="21"/>
  <c r="J5" i="18"/>
  <c r="X4" i="1"/>
  <c r="J3" i="10"/>
  <c r="J4" i="7"/>
  <c r="G6" i="6"/>
  <c r="Q4" i="5"/>
  <c r="J88" i="30"/>
  <c r="F7" i="23" l="1"/>
  <c r="F7" i="20"/>
  <c r="F40" i="31"/>
  <c r="J75" i="30"/>
  <c r="J84" i="30"/>
  <c r="F85" i="30"/>
  <c r="J76" i="30"/>
  <c r="J77" i="30"/>
  <c r="J78" i="30"/>
  <c r="J79" i="30"/>
  <c r="J80" i="30"/>
  <c r="J81" i="30"/>
  <c r="J82" i="30"/>
  <c r="J83" i="30"/>
  <c r="J85" i="30" l="1"/>
  <c r="G8" i="6"/>
  <c r="O16" i="18"/>
  <c r="W12" i="1" l="1"/>
  <c r="AL10" i="21"/>
  <c r="AL9" i="21"/>
  <c r="J10" i="18"/>
  <c r="J9" i="18"/>
  <c r="D6" i="18"/>
  <c r="D7" i="10"/>
  <c r="I5" i="9"/>
  <c r="I14" i="7"/>
  <c r="I12" i="7"/>
  <c r="I10" i="7"/>
  <c r="G7" i="6"/>
  <c r="Q9" i="5"/>
  <c r="Q8" i="5"/>
  <c r="C6" i="5"/>
  <c r="J15" i="1"/>
  <c r="C6" i="1"/>
  <c r="W9" i="1"/>
  <c r="D14" i="21" l="1"/>
  <c r="D24" i="21" l="1"/>
  <c r="D16" i="21"/>
  <c r="C16" i="18"/>
  <c r="E14" i="18"/>
  <c r="F24" i="20"/>
  <c r="B2" i="10" l="1"/>
  <c r="D12" i="2" l="1"/>
  <c r="E17" i="34"/>
  <c r="E27" i="34" s="1"/>
  <c r="L17" i="34" l="1"/>
  <c r="L27" i="34" s="1"/>
  <c r="I17" i="34"/>
  <c r="I27" i="34" s="1"/>
</calcChain>
</file>

<file path=xl/sharedStrings.xml><?xml version="1.0" encoding="utf-8"?>
<sst xmlns="http://schemas.openxmlformats.org/spreadsheetml/2006/main" count="2244" uniqueCount="687">
  <si>
    <t>（様式第１号）</t>
    <rPh sb="3" eb="4">
      <t>ダイ</t>
    </rPh>
    <rPh sb="5" eb="6">
      <t>ゴウ</t>
    </rPh>
    <phoneticPr fontId="16"/>
  </si>
  <si>
    <t>　</t>
    <phoneticPr fontId="16"/>
  </si>
  <si>
    <t>組織名又は氏名</t>
    <rPh sb="0" eb="3">
      <t>ソシキメイ</t>
    </rPh>
    <rPh sb="3" eb="4">
      <t>マタ</t>
    </rPh>
    <rPh sb="5" eb="7">
      <t>シメイ</t>
    </rPh>
    <phoneticPr fontId="16"/>
  </si>
  <si>
    <t>代表者氏名</t>
    <rPh sb="0" eb="3">
      <t>ダイヒョウシャ</t>
    </rPh>
    <rPh sb="3" eb="5">
      <t>シメイ</t>
    </rPh>
    <phoneticPr fontId="16"/>
  </si>
  <si>
    <t>（法人又は組織のみ）</t>
    <phoneticPr fontId="16"/>
  </si>
  <si>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16"/>
  </si>
  <si>
    <t>記</t>
    <phoneticPr fontId="16"/>
  </si>
  <si>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16"/>
  </si>
  <si>
    <t>（添付様式１）</t>
    <rPh sb="1" eb="3">
      <t>テンプ</t>
    </rPh>
    <rPh sb="3" eb="5">
      <t>ヨウシキ</t>
    </rPh>
    <phoneticPr fontId="16"/>
  </si>
  <si>
    <t>農場管理シート</t>
    <rPh sb="0" eb="2">
      <t>ノウジョウ</t>
    </rPh>
    <rPh sb="2" eb="4">
      <t>カンリ</t>
    </rPh>
    <phoneticPr fontId="16"/>
  </si>
  <si>
    <t>①　現地確認を受ける農業者が記入すること。</t>
    <rPh sb="14" eb="16">
      <t>キニュウ</t>
    </rPh>
    <phoneticPr fontId="16"/>
  </si>
  <si>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6"/>
  </si>
  <si>
    <t>②　□がある項目については、該当する項目の□に■又は✓を記入すること。</t>
    <rPh sb="18" eb="20">
      <t>コウモク</t>
    </rPh>
    <rPh sb="28" eb="30">
      <t>キニュウ</t>
    </rPh>
    <phoneticPr fontId="16"/>
  </si>
  <si>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6"/>
  </si>
  <si>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6"/>
  </si>
  <si>
    <t>⑤　必要に応じて行を追加すること。</t>
    <rPh sb="2" eb="4">
      <t>ヒツヨウ</t>
    </rPh>
    <rPh sb="5" eb="6">
      <t>オウ</t>
    </rPh>
    <rPh sb="8" eb="9">
      <t>ギョウ</t>
    </rPh>
    <rPh sb="10" eb="12">
      <t>ツイカ</t>
    </rPh>
    <phoneticPr fontId="16"/>
  </si>
  <si>
    <t>団体名：</t>
    <rPh sb="0" eb="2">
      <t>ダンタイ</t>
    </rPh>
    <rPh sb="2" eb="3">
      <t>メイ</t>
    </rPh>
    <phoneticPr fontId="16"/>
  </si>
  <si>
    <t>□</t>
  </si>
  <si>
    <t>取組拡大加算の実施</t>
    <rPh sb="0" eb="2">
      <t>トリクミ</t>
    </rPh>
    <rPh sb="2" eb="4">
      <t>カクダイ</t>
    </rPh>
    <rPh sb="4" eb="6">
      <t>カサン</t>
    </rPh>
    <rPh sb="7" eb="9">
      <t>ジッシ</t>
    </rPh>
    <phoneticPr fontId="16"/>
  </si>
  <si>
    <t>氏　名：</t>
    <rPh sb="0" eb="1">
      <t>シ</t>
    </rPh>
    <rPh sb="2" eb="3">
      <t>メイ</t>
    </rPh>
    <phoneticPr fontId="16"/>
  </si>
  <si>
    <t>　主に指導を行う農業者の氏名：</t>
    <rPh sb="1" eb="2">
      <t>オモ</t>
    </rPh>
    <rPh sb="6" eb="7">
      <t>オコナ</t>
    </rPh>
    <phoneticPr fontId="16"/>
  </si>
  <si>
    <t>　主な指導予定内容：</t>
    <phoneticPr fontId="16"/>
  </si>
  <si>
    <t>１　農場管理</t>
    <rPh sb="2" eb="4">
      <t>ノウジョウ</t>
    </rPh>
    <rPh sb="4" eb="6">
      <t>カンリ</t>
    </rPh>
    <phoneticPr fontId="16"/>
  </si>
  <si>
    <t>（１）ほ場（必須）</t>
    <rPh sb="4" eb="5">
      <t>ジョウ</t>
    </rPh>
    <rPh sb="6" eb="8">
      <t>ヒッス</t>
    </rPh>
    <phoneticPr fontId="16"/>
  </si>
  <si>
    <t>ほ場名</t>
    <rPh sb="1" eb="2">
      <t>ジョウ</t>
    </rPh>
    <rPh sb="2" eb="3">
      <t>メイ</t>
    </rPh>
    <phoneticPr fontId="16"/>
  </si>
  <si>
    <t>所在地</t>
    <rPh sb="0" eb="3">
      <t>ショザイチ</t>
    </rPh>
    <phoneticPr fontId="16"/>
  </si>
  <si>
    <t>面積（a）</t>
    <rPh sb="0" eb="2">
      <t>メンセキ</t>
    </rPh>
    <phoneticPr fontId="16"/>
  </si>
  <si>
    <t>作物名</t>
    <rPh sb="0" eb="2">
      <t>サクモツ</t>
    </rPh>
    <rPh sb="2" eb="3">
      <t>メイ</t>
    </rPh>
    <phoneticPr fontId="16"/>
  </si>
  <si>
    <t>区分
（開始時期）</t>
    <rPh sb="0" eb="2">
      <t>クブン</t>
    </rPh>
    <rPh sb="4" eb="6">
      <t>カイシ</t>
    </rPh>
    <rPh sb="6" eb="8">
      <t>ジキ</t>
    </rPh>
    <phoneticPr fontId="16"/>
  </si>
  <si>
    <t>緩衝帯設置
の有無</t>
    <rPh sb="0" eb="3">
      <t>カンショウタイ</t>
    </rPh>
    <rPh sb="3" eb="5">
      <t>セッチ</t>
    </rPh>
    <rPh sb="7" eb="9">
      <t>ウム</t>
    </rPh>
    <phoneticPr fontId="16"/>
  </si>
  <si>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6"/>
  </si>
  <si>
    <t>収穫
予定時期</t>
    <rPh sb="0" eb="2">
      <t>シュウカク</t>
    </rPh>
    <rPh sb="3" eb="5">
      <t>ヨテイ</t>
    </rPh>
    <rPh sb="5" eb="7">
      <t>ジキ</t>
    </rPh>
    <phoneticPr fontId="16"/>
  </si>
  <si>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6"/>
  </si>
  <si>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6"/>
  </si>
  <si>
    <t>※３　区分には「有機」又は「転換期間中」と記載する。</t>
    <phoneticPr fontId="16"/>
  </si>
  <si>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6"/>
  </si>
  <si>
    <t>資材等の名称</t>
    <rPh sb="0" eb="2">
      <t>シザイ</t>
    </rPh>
    <rPh sb="2" eb="3">
      <t>トウ</t>
    </rPh>
    <rPh sb="4" eb="6">
      <t>メイショウ</t>
    </rPh>
    <phoneticPr fontId="16"/>
  </si>
  <si>
    <t>製造者名等</t>
    <rPh sb="0" eb="3">
      <t>セイゾウシャ</t>
    </rPh>
    <rPh sb="3" eb="4">
      <t>メイ</t>
    </rPh>
    <rPh sb="4" eb="5">
      <t>トウ</t>
    </rPh>
    <phoneticPr fontId="16"/>
  </si>
  <si>
    <t>使用目的</t>
    <rPh sb="0" eb="2">
      <t>シヨウ</t>
    </rPh>
    <rPh sb="2" eb="4">
      <t>モクテキ</t>
    </rPh>
    <phoneticPr fontId="16"/>
  </si>
  <si>
    <t>使用時期</t>
    <rPh sb="0" eb="2">
      <t>シヨウ</t>
    </rPh>
    <rPh sb="2" eb="4">
      <t>ジキ</t>
    </rPh>
    <phoneticPr fontId="16"/>
  </si>
  <si>
    <t>備考</t>
    <rPh sb="0" eb="2">
      <t>ビコウ</t>
    </rPh>
    <phoneticPr fontId="16"/>
  </si>
  <si>
    <t>①堆肥</t>
    <rPh sb="1" eb="3">
      <t>タイヒ</t>
    </rPh>
    <rPh sb="2" eb="3">
      <t>ヒ</t>
    </rPh>
    <phoneticPr fontId="16"/>
  </si>
  <si>
    <t>（堆肥の原材料）</t>
    <rPh sb="1" eb="3">
      <t>タイヒ</t>
    </rPh>
    <rPh sb="4" eb="7">
      <t>ゲンザイリョウ</t>
    </rPh>
    <phoneticPr fontId="16"/>
  </si>
  <si>
    <t>②肥料</t>
    <rPh sb="1" eb="3">
      <t>ヒリョウ</t>
    </rPh>
    <phoneticPr fontId="16"/>
  </si>
  <si>
    <t>③土壌改良資材</t>
    <rPh sb="1" eb="3">
      <t>ドジョウ</t>
    </rPh>
    <rPh sb="3" eb="5">
      <t>カイリョウ</t>
    </rPh>
    <rPh sb="5" eb="7">
      <t>シザイ</t>
    </rPh>
    <phoneticPr fontId="16"/>
  </si>
  <si>
    <t>（３）使用農薬（使用した場合のみ記載）</t>
    <rPh sb="3" eb="5">
      <t>シヨウ</t>
    </rPh>
    <rPh sb="5" eb="7">
      <t>ノウヤク</t>
    </rPh>
    <rPh sb="8" eb="10">
      <t>シヨウ</t>
    </rPh>
    <rPh sb="12" eb="14">
      <t>バアイ</t>
    </rPh>
    <rPh sb="16" eb="18">
      <t>キサイ</t>
    </rPh>
    <phoneticPr fontId="16"/>
  </si>
  <si>
    <t>農薬名（剤型等、商品名）</t>
    <rPh sb="0" eb="2">
      <t>ノウヤク</t>
    </rPh>
    <rPh sb="2" eb="3">
      <t>メイ</t>
    </rPh>
    <rPh sb="4" eb="6">
      <t>ザイケイ</t>
    </rPh>
    <rPh sb="6" eb="7">
      <t>トウ</t>
    </rPh>
    <rPh sb="8" eb="11">
      <t>ショウヒンメイ</t>
    </rPh>
    <phoneticPr fontId="16"/>
  </si>
  <si>
    <t>製造者名等</t>
    <rPh sb="0" eb="2">
      <t>セイゾウ</t>
    </rPh>
    <rPh sb="2" eb="3">
      <t>シャ</t>
    </rPh>
    <rPh sb="3" eb="4">
      <t>メイ</t>
    </rPh>
    <rPh sb="4" eb="5">
      <t>トウ</t>
    </rPh>
    <phoneticPr fontId="16"/>
  </si>
  <si>
    <t>（４）有害動植物の防除（必須）</t>
    <rPh sb="3" eb="5">
      <t>ユウガイ</t>
    </rPh>
    <rPh sb="5" eb="8">
      <t>ドウショクブツ</t>
    </rPh>
    <rPh sb="9" eb="11">
      <t>ボウジョ</t>
    </rPh>
    <rPh sb="12" eb="14">
      <t>ヒッス</t>
    </rPh>
    <phoneticPr fontId="16"/>
  </si>
  <si>
    <t>耕種的防除（適地適作の作物や品種の選定、健全種苗の利用、耕起・中耕、被覆植物の利用等）</t>
    <phoneticPr fontId="16"/>
  </si>
  <si>
    <t>物理的防除（種子の比重選、光線の遮断、誘蛾灯・防蛾灯の利用、防虫用ネット・粘着トラップの利用、人力又は機械的な除草等）</t>
    <phoneticPr fontId="16"/>
  </si>
  <si>
    <t>生物的防除（拮抗微生物の利用、捕食性及び寄生性天敵の利用等）</t>
    <rPh sb="15" eb="17">
      <t>ホショク</t>
    </rPh>
    <phoneticPr fontId="16"/>
  </si>
  <si>
    <t>（５）使用種苗（必須）</t>
    <rPh sb="3" eb="5">
      <t>シヨウ</t>
    </rPh>
    <rPh sb="5" eb="7">
      <t>シュビョウ</t>
    </rPh>
    <rPh sb="8" eb="10">
      <t>ヒッス</t>
    </rPh>
    <phoneticPr fontId="16"/>
  </si>
  <si>
    <t>種・苗の別</t>
    <rPh sb="0" eb="1">
      <t>タネ</t>
    </rPh>
    <rPh sb="2" eb="3">
      <t>ナエ</t>
    </rPh>
    <rPh sb="4" eb="5">
      <t>ベツ</t>
    </rPh>
    <phoneticPr fontId="16"/>
  </si>
  <si>
    <t>入手方法</t>
  </si>
  <si>
    <t>購入先</t>
    <phoneticPr fontId="16"/>
  </si>
  <si>
    <t>種苗の種類</t>
    <phoneticPr fontId="16"/>
  </si>
  <si>
    <t>使用農薬名</t>
    <phoneticPr fontId="16"/>
  </si>
  <si>
    <t>有機種苗の入手困難な理由</t>
    <phoneticPr fontId="16"/>
  </si>
  <si>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6"/>
  </si>
  <si>
    <t>①緩衝帯の設置（必須）</t>
    <rPh sb="1" eb="4">
      <t>カンショウタイ</t>
    </rPh>
    <rPh sb="5" eb="7">
      <t>セッチ</t>
    </rPh>
    <rPh sb="8" eb="10">
      <t>ヒッス</t>
    </rPh>
    <phoneticPr fontId="16"/>
  </si>
  <si>
    <t>具体的な措置内容</t>
    <rPh sb="0" eb="3">
      <t>グタイテキ</t>
    </rPh>
    <rPh sb="4" eb="6">
      <t>ソチ</t>
    </rPh>
    <rPh sb="6" eb="8">
      <t>ナイヨウ</t>
    </rPh>
    <phoneticPr fontId="16"/>
  </si>
  <si>
    <t>近隣ほ場との隔離距離（m）</t>
    <rPh sb="0" eb="2">
      <t>キンリン</t>
    </rPh>
    <rPh sb="3" eb="4">
      <t>ジョウ</t>
    </rPh>
    <rPh sb="6" eb="8">
      <t>カクリ</t>
    </rPh>
    <rPh sb="8" eb="10">
      <t>キョリ</t>
    </rPh>
    <phoneticPr fontId="16"/>
  </si>
  <si>
    <t>②水管理（水稲取組ほ場のみ記載）</t>
    <rPh sb="1" eb="2">
      <t>ミズ</t>
    </rPh>
    <rPh sb="2" eb="4">
      <t>カンリ</t>
    </rPh>
    <rPh sb="5" eb="7">
      <t>スイトウ</t>
    </rPh>
    <rPh sb="7" eb="9">
      <t>トリクミ</t>
    </rPh>
    <rPh sb="10" eb="11">
      <t>ジョウ</t>
    </rPh>
    <rPh sb="13" eb="15">
      <t>キサイ</t>
    </rPh>
    <phoneticPr fontId="16"/>
  </si>
  <si>
    <t>③機械・器具（使用した場合のみ記載）</t>
    <rPh sb="1" eb="3">
      <t>キカイ</t>
    </rPh>
    <rPh sb="4" eb="6">
      <t>キグ</t>
    </rPh>
    <rPh sb="7" eb="9">
      <t>シヨウ</t>
    </rPh>
    <rPh sb="11" eb="13">
      <t>バアイ</t>
    </rPh>
    <rPh sb="15" eb="17">
      <t>キサイ</t>
    </rPh>
    <phoneticPr fontId="16"/>
  </si>
  <si>
    <t>機械・器具名</t>
    <rPh sb="0" eb="2">
      <t>キカイ</t>
    </rPh>
    <rPh sb="3" eb="5">
      <t>キグ</t>
    </rPh>
    <rPh sb="5" eb="6">
      <t>メイ</t>
    </rPh>
    <phoneticPr fontId="16"/>
  </si>
  <si>
    <t>有機専用
慣行併用</t>
    <rPh sb="0" eb="2">
      <t>ユウキ</t>
    </rPh>
    <rPh sb="2" eb="4">
      <t>センヨウ</t>
    </rPh>
    <rPh sb="5" eb="7">
      <t>カンコウ</t>
    </rPh>
    <rPh sb="7" eb="9">
      <t>ヘイヨウ</t>
    </rPh>
    <phoneticPr fontId="16"/>
  </si>
  <si>
    <t>個人使用
共同使用</t>
    <rPh sb="0" eb="2">
      <t>コジン</t>
    </rPh>
    <rPh sb="2" eb="4">
      <t>シヨウ</t>
    </rPh>
    <rPh sb="5" eb="7">
      <t>キョウドウ</t>
    </rPh>
    <rPh sb="7" eb="9">
      <t>シヨウ</t>
    </rPh>
    <phoneticPr fontId="16"/>
  </si>
  <si>
    <t>保管場所</t>
    <rPh sb="0" eb="2">
      <t>ホカン</t>
    </rPh>
    <rPh sb="2" eb="4">
      <t>バショ</t>
    </rPh>
    <phoneticPr fontId="16"/>
  </si>
  <si>
    <t>洗浄方法</t>
    <rPh sb="0" eb="2">
      <t>センジョウ</t>
    </rPh>
    <rPh sb="2" eb="4">
      <t>ホウホウ</t>
    </rPh>
    <phoneticPr fontId="16"/>
  </si>
  <si>
    <t>（７）組換えDNA技術の利用（必須）</t>
    <rPh sb="3" eb="5">
      <t>クミカ</t>
    </rPh>
    <rPh sb="9" eb="11">
      <t>ギジュツ</t>
    </rPh>
    <rPh sb="12" eb="14">
      <t>リヨウ</t>
    </rPh>
    <rPh sb="15" eb="17">
      <t>ヒッス</t>
    </rPh>
    <phoneticPr fontId="16"/>
  </si>
  <si>
    <t>組換えDNA技術を利用しない。</t>
    <rPh sb="0" eb="2">
      <t>クミカ</t>
    </rPh>
    <rPh sb="6" eb="8">
      <t>ギジュツ</t>
    </rPh>
    <rPh sb="9" eb="11">
      <t>リヨウ</t>
    </rPh>
    <phoneticPr fontId="16"/>
  </si>
  <si>
    <t>（８）放射線照射（必須）</t>
    <rPh sb="3" eb="6">
      <t>ホウシャセン</t>
    </rPh>
    <rPh sb="6" eb="8">
      <t>ショウシャ</t>
    </rPh>
    <rPh sb="9" eb="11">
      <t>ヒッス</t>
    </rPh>
    <phoneticPr fontId="16"/>
  </si>
  <si>
    <t>放射線照射を行わない。</t>
    <rPh sb="0" eb="2">
      <t>ホウシャ</t>
    </rPh>
    <rPh sb="2" eb="3">
      <t>セン</t>
    </rPh>
    <rPh sb="3" eb="5">
      <t>ショウシャ</t>
    </rPh>
    <rPh sb="6" eb="7">
      <t>オコナ</t>
    </rPh>
    <phoneticPr fontId="16"/>
  </si>
  <si>
    <t>２　誓約　（必須）</t>
    <rPh sb="2" eb="4">
      <t>セイヤク</t>
    </rPh>
    <rPh sb="6" eb="8">
      <t>ヒッス</t>
    </rPh>
    <phoneticPr fontId="16"/>
  </si>
  <si>
    <t>有機農業を継続的に実施します。</t>
    <rPh sb="0" eb="2">
      <t>ユウキ</t>
    </rPh>
    <rPh sb="2" eb="4">
      <t>ノウギョウ</t>
    </rPh>
    <rPh sb="5" eb="7">
      <t>ケイゾク</t>
    </rPh>
    <rPh sb="7" eb="8">
      <t>テキ</t>
    </rPh>
    <rPh sb="9" eb="11">
      <t>ジッシ</t>
    </rPh>
    <phoneticPr fontId="16"/>
  </si>
  <si>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6"/>
  </si>
  <si>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6"/>
  </si>
  <si>
    <t>（別添）</t>
    <rPh sb="1" eb="3">
      <t>ベッテン</t>
    </rPh>
    <phoneticPr fontId="16"/>
  </si>
  <si>
    <t>ほ場地図</t>
    <rPh sb="1" eb="2">
      <t>ジョウ</t>
    </rPh>
    <rPh sb="2" eb="4">
      <t>チズ</t>
    </rPh>
    <phoneticPr fontId="16"/>
  </si>
  <si>
    <t>氏　名：　　　　　　　　　　　　　　　　　　　　　</t>
    <rPh sb="0" eb="1">
      <t>シ</t>
    </rPh>
    <rPh sb="2" eb="3">
      <t>メイ</t>
    </rPh>
    <phoneticPr fontId="16"/>
  </si>
  <si>
    <t>以下は、現地確認実施時に記載すること。</t>
    <rPh sb="0" eb="2">
      <t>イカ</t>
    </rPh>
    <rPh sb="4" eb="6">
      <t>ゲンチ</t>
    </rPh>
    <rPh sb="6" eb="8">
      <t>カクニン</t>
    </rPh>
    <rPh sb="8" eb="10">
      <t>ジッシ</t>
    </rPh>
    <rPh sb="10" eb="11">
      <t>ジ</t>
    </rPh>
    <rPh sb="12" eb="14">
      <t>キサイ</t>
    </rPh>
    <phoneticPr fontId="16"/>
  </si>
  <si>
    <t>現地確認チェックリスト</t>
    <rPh sb="0" eb="2">
      <t>ゲンチ</t>
    </rPh>
    <rPh sb="2" eb="4">
      <t>カクニン</t>
    </rPh>
    <phoneticPr fontId="16"/>
  </si>
  <si>
    <t>①</t>
    <phoneticPr fontId="16"/>
  </si>
  <si>
    <t>現地確認を実施する者が記入すること。</t>
    <rPh sb="0" eb="2">
      <t>ゲンチ</t>
    </rPh>
    <rPh sb="2" eb="4">
      <t>カクニン</t>
    </rPh>
    <rPh sb="5" eb="7">
      <t>ジッシ</t>
    </rPh>
    <rPh sb="9" eb="10">
      <t>シャ</t>
    </rPh>
    <rPh sb="11" eb="13">
      <t>キニュウ</t>
    </rPh>
    <phoneticPr fontId="16"/>
  </si>
  <si>
    <t>②</t>
    <phoneticPr fontId="16"/>
  </si>
  <si>
    <t>□がある項目については、該当するものに□に■又は✓を記入すること。</t>
    <phoneticPr fontId="16"/>
  </si>
  <si>
    <t>③</t>
    <phoneticPr fontId="16"/>
  </si>
  <si>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6"/>
  </si>
  <si>
    <t>④</t>
    <phoneticPr fontId="16"/>
  </si>
  <si>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6"/>
  </si>
  <si>
    <t>チェック項目①　〔農場管理シート１（２）、（３）〕を確認</t>
    <rPh sb="4" eb="6">
      <t>コウモク</t>
    </rPh>
    <rPh sb="9" eb="11">
      <t>ノウジョウ</t>
    </rPh>
    <phoneticPr fontId="16"/>
  </si>
  <si>
    <t>多年生の植物から収穫される農産物にあってはその最初の収穫前３年以上、それ以外の農産物にあっては播種又は植付け前２年以上、使用禁止資材を使用していないか。</t>
    <phoneticPr fontId="16"/>
  </si>
  <si>
    <t>使用禁止資材を使用していない</t>
    <phoneticPr fontId="16"/>
  </si>
  <si>
    <t>使用禁止資材を使用している</t>
    <phoneticPr fontId="16"/>
  </si>
  <si>
    <t>使用禁止資材を使用している場合、理由を選択すること。</t>
    <phoneticPr fontId="16"/>
  </si>
  <si>
    <t>都道府県より発生予察事業における警報が発令されたため</t>
    <phoneticPr fontId="16"/>
  </si>
  <si>
    <t>その他（　</t>
    <phoneticPr fontId="16"/>
  </si>
  <si>
    <t>）</t>
    <phoneticPr fontId="16"/>
  </si>
  <si>
    <t>チェック項目②　〔農場管理シート１（４）〕を確認</t>
    <rPh sb="4" eb="6">
      <t>コウモク</t>
    </rPh>
    <rPh sb="9" eb="11">
      <t>ノウジョウ</t>
    </rPh>
    <phoneticPr fontId="16"/>
  </si>
  <si>
    <t>有害動植物の防除を適切に実施しているか。</t>
    <phoneticPr fontId="16"/>
  </si>
  <si>
    <t>実施している</t>
    <phoneticPr fontId="16"/>
  </si>
  <si>
    <t>実施している場合、該当する技術名を選択すること。</t>
  </si>
  <si>
    <t>実施していない</t>
    <phoneticPr fontId="16"/>
  </si>
  <si>
    <t>生物的防除（拮抗微生物の利用、捕食性及び寄生性天敵の利用等）</t>
    <phoneticPr fontId="16"/>
  </si>
  <si>
    <t>チェック項目③　〔農場管理シート１（５）〕を確認</t>
    <rPh sb="4" eb="6">
      <t>コウモク</t>
    </rPh>
    <rPh sb="9" eb="11">
      <t>ノウジョウ</t>
    </rPh>
    <phoneticPr fontId="16"/>
  </si>
  <si>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6"/>
  </si>
  <si>
    <t>使用している</t>
    <rPh sb="0" eb="2">
      <t>シヨウ</t>
    </rPh>
    <phoneticPr fontId="16"/>
  </si>
  <si>
    <t>使用していない</t>
    <rPh sb="0" eb="2">
      <t>シヨウ</t>
    </rPh>
    <phoneticPr fontId="16"/>
  </si>
  <si>
    <t>使用していない場合、該当する理由を選択すること。</t>
  </si>
  <si>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6"/>
  </si>
  <si>
    <t>品種の維持更新のため</t>
    <rPh sb="0" eb="2">
      <t>ヒンシュ</t>
    </rPh>
    <rPh sb="3" eb="5">
      <t>イジ</t>
    </rPh>
    <rPh sb="5" eb="7">
      <t>コウシン</t>
    </rPh>
    <phoneticPr fontId="16"/>
  </si>
  <si>
    <t>チェック項目④　〔農場管理シート（６）〕を確認</t>
    <rPh sb="9" eb="11">
      <t>ノウジョウ</t>
    </rPh>
    <phoneticPr fontId="16"/>
  </si>
  <si>
    <t>周辺から使用禁止資材が飛来し又は流入しないように必要な措置を講じているか。</t>
    <phoneticPr fontId="16"/>
  </si>
  <si>
    <t>講じている</t>
    <phoneticPr fontId="16"/>
  </si>
  <si>
    <t>講じていない</t>
    <phoneticPr fontId="16"/>
  </si>
  <si>
    <t>チェック項目⑤　〔農場管理シート（７)〕を確認</t>
    <rPh sb="9" eb="11">
      <t>ノウジョウ</t>
    </rPh>
    <phoneticPr fontId="16"/>
  </si>
  <si>
    <t>組換えDNA技術を利用しているか。</t>
    <phoneticPr fontId="16"/>
  </si>
  <si>
    <t>利用していない</t>
    <phoneticPr fontId="16"/>
  </si>
  <si>
    <t>利用している</t>
    <phoneticPr fontId="16"/>
  </si>
  <si>
    <t>チェック項目⑥　〔農場管理シート（８）〕を確認</t>
    <rPh sb="9" eb="11">
      <t>ノウジョウ</t>
    </rPh>
    <phoneticPr fontId="16"/>
  </si>
  <si>
    <t>放射線照射を行っているか。</t>
    <rPh sb="6" eb="7">
      <t>オコナ</t>
    </rPh>
    <phoneticPr fontId="16"/>
  </si>
  <si>
    <t>行っていない</t>
    <rPh sb="0" eb="1">
      <t>オコナ</t>
    </rPh>
    <phoneticPr fontId="16"/>
  </si>
  <si>
    <t>行っている</t>
    <rPh sb="0" eb="1">
      <t>オコナ</t>
    </rPh>
    <phoneticPr fontId="16"/>
  </si>
  <si>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6"/>
  </si>
  <si>
    <t>上記記載事項に相違ありません。</t>
    <rPh sb="0" eb="2">
      <t>ジョウキ</t>
    </rPh>
    <rPh sb="2" eb="4">
      <t>キサイ</t>
    </rPh>
    <rPh sb="4" eb="6">
      <t>ジコウ</t>
    </rPh>
    <rPh sb="7" eb="9">
      <t>ソウイ</t>
    </rPh>
    <phoneticPr fontId="16"/>
  </si>
  <si>
    <t>現地確認を受けた農業者：</t>
    <rPh sb="0" eb="2">
      <t>ゲンチ</t>
    </rPh>
    <rPh sb="2" eb="4">
      <t>カクニン</t>
    </rPh>
    <rPh sb="5" eb="6">
      <t>ウ</t>
    </rPh>
    <rPh sb="8" eb="11">
      <t>ノウギョウシャ</t>
    </rPh>
    <phoneticPr fontId="16"/>
  </si>
  <si>
    <t>現地確認を実施した者：</t>
    <rPh sb="0" eb="2">
      <t>ゲンチ</t>
    </rPh>
    <rPh sb="2" eb="4">
      <t>カクニン</t>
    </rPh>
    <rPh sb="5" eb="7">
      <t>ジッシ</t>
    </rPh>
    <rPh sb="9" eb="10">
      <t>シャ</t>
    </rPh>
    <phoneticPr fontId="16"/>
  </si>
  <si>
    <t>（共通様式第１号）</t>
    <phoneticPr fontId="16"/>
  </si>
  <si>
    <t>多面的機能発揮促進事業に関する計画の認定の申請について</t>
    <phoneticPr fontId="16"/>
  </si>
  <si>
    <t>　このことについて、農業の有する多面的機能の発揮の促進に関する法律（平成26年法律第78号）第７条第１項の規定に基づき、下記関係書類を添えて認定を申請する。</t>
    <phoneticPr fontId="16"/>
  </si>
  <si>
    <t>１</t>
    <phoneticPr fontId="13"/>
  </si>
  <si>
    <t>事業計画</t>
    <phoneticPr fontId="13"/>
  </si>
  <si>
    <t>２</t>
    <phoneticPr fontId="13"/>
  </si>
  <si>
    <t>農業の有する多面的機能の発揮の促進に関する活動計画書</t>
    <phoneticPr fontId="13"/>
  </si>
  <si>
    <t>１号事業（多面的機能支払交付金）</t>
    <phoneticPr fontId="13"/>
  </si>
  <si>
    <t>２号事業（中山間地域等直接支払交付金）</t>
    <phoneticPr fontId="13"/>
  </si>
  <si>
    <t>３号事業（環境保全型農業直接支払交付金）</t>
    <phoneticPr fontId="13"/>
  </si>
  <si>
    <t>３</t>
    <phoneticPr fontId="13"/>
  </si>
  <si>
    <t>その他</t>
    <phoneticPr fontId="13"/>
  </si>
  <si>
    <t>都道府県の同意書の写し（都道府県営土地改良施設の管理）</t>
    <phoneticPr fontId="13"/>
  </si>
  <si>
    <t>（共通様式第２号）</t>
    <phoneticPr fontId="16"/>
  </si>
  <si>
    <t>多面的機能発揮促進事業に関する計画</t>
    <rPh sb="9" eb="11">
      <t>ジギョウ</t>
    </rPh>
    <phoneticPr fontId="43"/>
  </si>
  <si>
    <t>１ 多面的機能発揮促進事業の目標</t>
    <phoneticPr fontId="43"/>
  </si>
  <si>
    <t>１．現況</t>
    <rPh sb="2" eb="4">
      <t>ゲンキョウ</t>
    </rPh>
    <phoneticPr fontId="43"/>
  </si>
  <si>
    <t>２．目標</t>
    <rPh sb="2" eb="4">
      <t>モクヒョウ</t>
    </rPh>
    <phoneticPr fontId="43"/>
  </si>
  <si>
    <t>２ 多面的機能発揮促進事業の内容</t>
    <phoneticPr fontId="43"/>
  </si>
  <si>
    <t>　（１）多面的機能発揮促進事業の種類及び実施区域</t>
    <phoneticPr fontId="43"/>
  </si>
  <si>
    <t>　　① 種類（実施するものに○を付すこと。）</t>
    <phoneticPr fontId="43"/>
  </si>
  <si>
    <r>
      <t>１号事業</t>
    </r>
    <r>
      <rPr>
        <sz val="12"/>
        <color indexed="8"/>
        <rFont val="ＭＳ ゴシック"/>
        <family val="3"/>
        <charset val="128"/>
      </rPr>
      <t>（多面的機能支払交付金）</t>
    </r>
    <phoneticPr fontId="43"/>
  </si>
  <si>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43"/>
  </si>
  <si>
    <t>法第３条第３項第１号ロに掲げる施設の改良その他の主として当該施設の機能の増進を図る活動（以下「ロの活動」という。）
（資源向上支払交付金）</t>
    <phoneticPr fontId="43"/>
  </si>
  <si>
    <r>
      <t>２号事業</t>
    </r>
    <r>
      <rPr>
        <sz val="12"/>
        <color indexed="8"/>
        <rFont val="ＭＳ ゴシック"/>
        <family val="3"/>
        <charset val="128"/>
      </rPr>
      <t>（中山間地域等直接支払交付金）</t>
    </r>
    <phoneticPr fontId="43"/>
  </si>
  <si>
    <r>
      <t>３号事業</t>
    </r>
    <r>
      <rPr>
        <sz val="12"/>
        <color indexed="8"/>
        <rFont val="ＭＳ ゴシック"/>
        <family val="3"/>
        <charset val="128"/>
      </rPr>
      <t>（環境保全型農業直接支払交付金）</t>
    </r>
    <phoneticPr fontId="43"/>
  </si>
  <si>
    <r>
      <t>４号事業</t>
    </r>
    <r>
      <rPr>
        <sz val="12"/>
        <color indexed="8"/>
        <rFont val="ＭＳ ゴシック"/>
        <family val="3"/>
        <charset val="128"/>
      </rPr>
      <t>（その他農業の有する多面的機能の発揮の促進に資する事業）</t>
    </r>
    <phoneticPr fontId="43"/>
  </si>
  <si>
    <t>　　② 実施区域</t>
    <phoneticPr fontId="43"/>
  </si>
  <si>
    <t>　（２）活動の内容等</t>
    <rPh sb="4" eb="6">
      <t>カツドウ</t>
    </rPh>
    <rPh sb="7" eb="9">
      <t>ナイヨウ</t>
    </rPh>
    <rPh sb="9" eb="10">
      <t>トウ</t>
    </rPh>
    <phoneticPr fontId="43"/>
  </si>
  <si>
    <t>　　① １号事業</t>
    <rPh sb="5" eb="6">
      <t>ゴウ</t>
    </rPh>
    <rPh sb="6" eb="8">
      <t>ジギョウ</t>
    </rPh>
    <phoneticPr fontId="43"/>
  </si>
  <si>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43"/>
  </si>
  <si>
    <t xml:space="preserve">  　 ２）活動の内容</t>
    <rPh sb="6" eb="8">
      <t>カツドウ</t>
    </rPh>
    <rPh sb="9" eb="11">
      <t>ナイヨウ</t>
    </rPh>
    <phoneticPr fontId="43"/>
  </si>
  <si>
    <t xml:space="preserve">  　 　イ　イの活動</t>
    <rPh sb="9" eb="11">
      <t>カツドウ</t>
    </rPh>
    <phoneticPr fontId="43"/>
  </si>
  <si>
    <t xml:space="preserve">  　 　ロ　ロの活動</t>
    <phoneticPr fontId="43"/>
  </si>
  <si>
    <t>　　②２号事業</t>
    <rPh sb="4" eb="5">
      <t>ゴウ</t>
    </rPh>
    <rPh sb="5" eb="7">
      <t>ジギョウ</t>
    </rPh>
    <phoneticPr fontId="43"/>
  </si>
  <si>
    <t xml:space="preserve">  　 １）農業生産活動の内容</t>
    <rPh sb="6" eb="8">
      <t>ノウギョウ</t>
    </rPh>
    <rPh sb="8" eb="10">
      <t>セイサン</t>
    </rPh>
    <rPh sb="10" eb="12">
      <t>カツドウ</t>
    </rPh>
    <rPh sb="13" eb="15">
      <t>ナイヨウ</t>
    </rPh>
    <phoneticPr fontId="43"/>
  </si>
  <si>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43"/>
  </si>
  <si>
    <t>　　③３号事業</t>
    <phoneticPr fontId="43"/>
  </si>
  <si>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43"/>
  </si>
  <si>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43"/>
  </si>
  <si>
    <t>３ 多面的機能発揮促進事業の実施期間</t>
  </si>
  <si>
    <t>４ 農業者団体等の構成員に係る事項</t>
  </si>
  <si>
    <t>＜施行注意＞</t>
    <phoneticPr fontId="16"/>
  </si>
  <si>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16"/>
  </si>
  <si>
    <t>（共通様式第３号）</t>
    <rPh sb="1" eb="3">
      <t>キョウツウ</t>
    </rPh>
    <rPh sb="3" eb="5">
      <t>ヨウシキ</t>
    </rPh>
    <rPh sb="5" eb="6">
      <t>ダイ</t>
    </rPh>
    <rPh sb="7" eb="8">
      <t>ゴウ</t>
    </rPh>
    <phoneticPr fontId="16"/>
  </si>
  <si>
    <t>年　　月　　日</t>
    <rPh sb="0" eb="1">
      <t>ネン</t>
    </rPh>
    <rPh sb="3" eb="4">
      <t>ガツ</t>
    </rPh>
    <rPh sb="6" eb="7">
      <t>ヒ</t>
    </rPh>
    <phoneticPr fontId="16"/>
  </si>
  <si>
    <t>農業の有する多面的機能の発揮の促進に関する活動計画書</t>
    <phoneticPr fontId="16"/>
  </si>
  <si>
    <t>（フリガナ）
組織名</t>
    <rPh sb="7" eb="9">
      <t>ソシキ</t>
    </rPh>
    <phoneticPr fontId="16"/>
  </si>
  <si>
    <t>　（　</t>
    <phoneticPr fontId="16"/>
  </si>
  <si>
    <t>　）</t>
    <phoneticPr fontId="16"/>
  </si>
  <si>
    <t>（フリガナ）
代表者氏名</t>
    <rPh sb="7" eb="10">
      <t>ダイヒョウシャ</t>
    </rPh>
    <rPh sb="10" eb="12">
      <t>シメイ</t>
    </rPh>
    <phoneticPr fontId="16"/>
  </si>
  <si>
    <t>　（</t>
    <phoneticPr fontId="16"/>
  </si>
  <si>
    <t>（フリガナ）
所在地</t>
    <rPh sb="7" eb="10">
      <t>ショザイチ</t>
    </rPh>
    <phoneticPr fontId="16"/>
  </si>
  <si>
    <t>Ⅰ．</t>
    <phoneticPr fontId="16"/>
  </si>
  <si>
    <t>地区の概要（共通）</t>
    <rPh sb="0" eb="2">
      <t>チク</t>
    </rPh>
    <rPh sb="3" eb="5">
      <t>ガイヨウ</t>
    </rPh>
    <rPh sb="6" eb="8">
      <t>キョウツウ</t>
    </rPh>
    <phoneticPr fontId="16"/>
  </si>
  <si>
    <t>＜活動の計画＞</t>
    <rPh sb="1" eb="3">
      <t>カツドウ</t>
    </rPh>
    <rPh sb="4" eb="6">
      <t>ケイカク</t>
    </rPh>
    <phoneticPr fontId="16"/>
  </si>
  <si>
    <t>Ⅱ．</t>
    <phoneticPr fontId="16"/>
  </si>
  <si>
    <t>１号事業（多面的機能支払）</t>
    <rPh sb="1" eb="2">
      <t>ゴウ</t>
    </rPh>
    <rPh sb="2" eb="4">
      <t>ジギョウ</t>
    </rPh>
    <rPh sb="5" eb="8">
      <t>タメンテキ</t>
    </rPh>
    <rPh sb="8" eb="10">
      <t>キノウ</t>
    </rPh>
    <rPh sb="10" eb="12">
      <t>シハライ</t>
    </rPh>
    <phoneticPr fontId="16"/>
  </si>
  <si>
    <t>別紙○</t>
    <rPh sb="0" eb="2">
      <t>ベッシ</t>
    </rPh>
    <phoneticPr fontId="16"/>
  </si>
  <si>
    <t>Ⅲ．</t>
    <phoneticPr fontId="16"/>
  </si>
  <si>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16"/>
  </si>
  <si>
    <t>Ⅳ．</t>
    <phoneticPr fontId="16"/>
  </si>
  <si>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16"/>
  </si>
  <si>
    <t>Ⅴ．</t>
    <phoneticPr fontId="16"/>
  </si>
  <si>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16"/>
  </si>
  <si>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16"/>
  </si>
  <si>
    <t>＜施行注意＞</t>
    <rPh sb="1" eb="3">
      <t>セコウ</t>
    </rPh>
    <rPh sb="3" eb="5">
      <t>チュウイ</t>
    </rPh>
    <phoneticPr fontId="16"/>
  </si>
  <si>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16"/>
  </si>
  <si>
    <t>Ⅰ．地区の概要</t>
    <rPh sb="2" eb="4">
      <t>チク</t>
    </rPh>
    <rPh sb="5" eb="7">
      <t>ガイヨウ</t>
    </rPh>
    <phoneticPr fontId="16"/>
  </si>
  <si>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16"/>
  </si>
  <si>
    <t>　１．活動期間</t>
    <rPh sb="3" eb="5">
      <t>カツドウ</t>
    </rPh>
    <rPh sb="5" eb="7">
      <t>キカン</t>
    </rPh>
    <phoneticPr fontId="16"/>
  </si>
  <si>
    <r>
      <t>活動開始年度</t>
    </r>
    <r>
      <rPr>
        <sz val="20"/>
        <color indexed="8"/>
        <rFont val="ＭＳ Ｐゴシック"/>
        <family val="3"/>
        <charset val="128"/>
      </rPr>
      <t xml:space="preserve">
（計画認定年度）</t>
    </r>
    <rPh sb="0" eb="2">
      <t>カツドウ</t>
    </rPh>
    <rPh sb="2" eb="4">
      <t>カイシ</t>
    </rPh>
    <rPh sb="4" eb="6">
      <t>ネンド</t>
    </rPh>
    <phoneticPr fontId="16"/>
  </si>
  <si>
    <t>活動終了年度</t>
    <rPh sb="0" eb="2">
      <t>カツドウ</t>
    </rPh>
    <rPh sb="2" eb="4">
      <t>シュウリョウ</t>
    </rPh>
    <rPh sb="4" eb="6">
      <t>ネンド</t>
    </rPh>
    <phoneticPr fontId="16"/>
  </si>
  <si>
    <t>交付金の
交付年数</t>
    <rPh sb="0" eb="3">
      <t>コウフキン</t>
    </rPh>
    <rPh sb="5" eb="7">
      <t>コウフ</t>
    </rPh>
    <rPh sb="7" eb="9">
      <t>ネンスウ</t>
    </rPh>
    <phoneticPr fontId="16"/>
  </si>
  <si>
    <t>計画変更</t>
    <rPh sb="0" eb="2">
      <t>ケイカク</t>
    </rPh>
    <rPh sb="2" eb="4">
      <t>ヘンコウ</t>
    </rPh>
    <phoneticPr fontId="16"/>
  </si>
  <si>
    <t>□</t>
    <phoneticPr fontId="16"/>
  </si>
  <si>
    <t>農地維持支払</t>
  </si>
  <si>
    <t xml:space="preserve">        　年度</t>
    <rPh sb="9" eb="11">
      <t>ネンド</t>
    </rPh>
    <phoneticPr fontId="16"/>
  </si>
  <si>
    <t>年</t>
    <rPh sb="0" eb="1">
      <t>ネン</t>
    </rPh>
    <phoneticPr fontId="16"/>
  </si>
  <si>
    <t>資源向上支払
（共同）</t>
    <rPh sb="0" eb="2">
      <t>シゲン</t>
    </rPh>
    <rPh sb="2" eb="4">
      <t>コウジョウ</t>
    </rPh>
    <rPh sb="4" eb="6">
      <t>シハライ</t>
    </rPh>
    <phoneticPr fontId="16"/>
  </si>
  <si>
    <t>資源向上支払
（長寿命化）</t>
    <rPh sb="0" eb="2">
      <t>シゲン</t>
    </rPh>
    <rPh sb="2" eb="4">
      <t>コウジョウ</t>
    </rPh>
    <rPh sb="4" eb="6">
      <t>シハライ</t>
    </rPh>
    <rPh sb="8" eb="12">
      <t>チョウジュミョウカ</t>
    </rPh>
    <phoneticPr fontId="16"/>
  </si>
  <si>
    <t>中山間地域等
直接支払</t>
    <phoneticPr fontId="16"/>
  </si>
  <si>
    <t>環境保全型農業
直接支払</t>
    <phoneticPr fontId="16"/>
  </si>
  <si>
    <t>年度</t>
    <phoneticPr fontId="16"/>
  </si>
  <si>
    <t>　２．実施区域内の農用地、施設</t>
    <rPh sb="3" eb="5">
      <t>ジッシ</t>
    </rPh>
    <rPh sb="5" eb="8">
      <t>クイキナイ</t>
    </rPh>
    <rPh sb="9" eb="12">
      <t>ノウヨウチ</t>
    </rPh>
    <rPh sb="13" eb="15">
      <t>シセツ</t>
    </rPh>
    <phoneticPr fontId="16"/>
  </si>
  <si>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16"/>
  </si>
  <si>
    <t>計</t>
    <rPh sb="0" eb="1">
      <t>ケイ</t>
    </rPh>
    <phoneticPr fontId="16"/>
  </si>
  <si>
    <t>遊休農地
面積</t>
    <rPh sb="0" eb="2">
      <t>ユウキュウ</t>
    </rPh>
    <rPh sb="2" eb="4">
      <t>ノウチ</t>
    </rPh>
    <rPh sb="5" eb="7">
      <t>メンセキ</t>
    </rPh>
    <phoneticPr fontId="16"/>
  </si>
  <si>
    <t>年当たり
交付金額
上限</t>
    <rPh sb="0" eb="1">
      <t>ネン</t>
    </rPh>
    <rPh sb="1" eb="2">
      <t>ア</t>
    </rPh>
    <rPh sb="5" eb="8">
      <t>コウフキン</t>
    </rPh>
    <rPh sb="8" eb="9">
      <t>ガク</t>
    </rPh>
    <rPh sb="10" eb="12">
      <t>ジョウゲン</t>
    </rPh>
    <phoneticPr fontId="16"/>
  </si>
  <si>
    <r>
      <t>田</t>
    </r>
    <r>
      <rPr>
        <sz val="16"/>
        <color indexed="8"/>
        <rFont val="ＭＳ Ｐゴシック"/>
        <family val="3"/>
        <charset val="128"/>
      </rPr>
      <t xml:space="preserve">
</t>
    </r>
    <rPh sb="0" eb="1">
      <t>タ</t>
    </rPh>
    <phoneticPr fontId="16"/>
  </si>
  <si>
    <t xml:space="preserve">畑
</t>
    <rPh sb="0" eb="1">
      <t>ハタケ</t>
    </rPh>
    <phoneticPr fontId="16"/>
  </si>
  <si>
    <t xml:space="preserve">草地
</t>
    <rPh sb="0" eb="2">
      <t>クサチ</t>
    </rPh>
    <phoneticPr fontId="16"/>
  </si>
  <si>
    <t xml:space="preserve">採草放牧地
</t>
    <rPh sb="0" eb="2">
      <t>サイソウ</t>
    </rPh>
    <rPh sb="2" eb="5">
      <t>ホウボクチ</t>
    </rPh>
    <phoneticPr fontId="16"/>
  </si>
  <si>
    <t>多面支払</t>
    <phoneticPr fontId="16"/>
  </si>
  <si>
    <t>a</t>
    <phoneticPr fontId="16"/>
  </si>
  <si>
    <t>円</t>
    <rPh sb="0" eb="1">
      <t>エン</t>
    </rPh>
    <phoneticPr fontId="16"/>
  </si>
  <si>
    <t>中山間直払</t>
    <rPh sb="0" eb="1">
      <t>チュウ</t>
    </rPh>
    <phoneticPr fontId="16"/>
  </si>
  <si>
    <t>傾斜</t>
    <rPh sb="0" eb="2">
      <t>ケイシャ</t>
    </rPh>
    <phoneticPr fontId="16"/>
  </si>
  <si>
    <t>取組
面積</t>
    <rPh sb="0" eb="2">
      <t>トリクミ</t>
    </rPh>
    <rPh sb="3" eb="5">
      <t>メンセキ</t>
    </rPh>
    <phoneticPr fontId="16"/>
  </si>
  <si>
    <r>
      <t xml:space="preserve">環境直払 </t>
    </r>
    <r>
      <rPr>
        <sz val="18"/>
        <color indexed="8"/>
        <rFont val="ＭＳ Ｐゴシック"/>
        <family val="3"/>
        <charset val="128"/>
      </rPr>
      <t>※２</t>
    </r>
    <rPh sb="0" eb="2">
      <t>カンキョウ</t>
    </rPh>
    <rPh sb="2" eb="4">
      <t>チョクバライ</t>
    </rPh>
    <phoneticPr fontId="16"/>
  </si>
  <si>
    <t>※１</t>
    <phoneticPr fontId="16"/>
  </si>
  <si>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16"/>
  </si>
  <si>
    <t>※２</t>
    <phoneticPr fontId="16"/>
  </si>
  <si>
    <t>環境保全型農業直接支払に取り組む場合は、Ⅳの４の交付金額の取組面積の合計及び年当たり交付金額上限の合計を記載するものとする。</t>
    <rPh sb="52" eb="54">
      <t>キサイ</t>
    </rPh>
    <phoneticPr fontId="16"/>
  </si>
  <si>
    <t>農業用施設
（多面支払）</t>
    <rPh sb="0" eb="3">
      <t>ノウギョウヨウ</t>
    </rPh>
    <rPh sb="3" eb="5">
      <t>シセツ</t>
    </rPh>
    <rPh sb="7" eb="9">
      <t>タメン</t>
    </rPh>
    <rPh sb="9" eb="11">
      <t>シハライ</t>
    </rPh>
    <rPh sb="10" eb="11">
      <t>バライ</t>
    </rPh>
    <phoneticPr fontId="16"/>
  </si>
  <si>
    <t>水路</t>
    <rPh sb="0" eb="2">
      <t>スイロ</t>
    </rPh>
    <phoneticPr fontId="16"/>
  </si>
  <si>
    <t>農道</t>
    <rPh sb="0" eb="2">
      <t>ノウドウ</t>
    </rPh>
    <phoneticPr fontId="16"/>
  </si>
  <si>
    <t>ため池</t>
    <rPh sb="2" eb="3">
      <t>イケ</t>
    </rPh>
    <phoneticPr fontId="16"/>
  </si>
  <si>
    <t>km</t>
    <phoneticPr fontId="16"/>
  </si>
  <si>
    <t>箇所</t>
    <rPh sb="0" eb="2">
      <t>カショ</t>
    </rPh>
    <phoneticPr fontId="16"/>
  </si>
  <si>
    <t>うち、施設の長寿命化の対象施設</t>
    <rPh sb="11" eb="13">
      <t>タイショウ</t>
    </rPh>
    <rPh sb="13" eb="15">
      <t>シセツ</t>
    </rPh>
    <phoneticPr fontId="16"/>
  </si>
  <si>
    <t xml:space="preserve">  </t>
    <phoneticPr fontId="16"/>
  </si>
  <si>
    <t>　３．実施区域位置図</t>
    <rPh sb="3" eb="5">
      <t>ジッシ</t>
    </rPh>
    <rPh sb="5" eb="7">
      <t>クイキ</t>
    </rPh>
    <rPh sb="7" eb="9">
      <t>イチ</t>
    </rPh>
    <rPh sb="9" eb="10">
      <t>ズ</t>
    </rPh>
    <phoneticPr fontId="16"/>
  </si>
  <si>
    <t>別添１「実施区域位置図」のとおり　</t>
    <rPh sb="0" eb="2">
      <t>ベッテン</t>
    </rPh>
    <rPh sb="4" eb="6">
      <t>ジッシ</t>
    </rPh>
    <rPh sb="6" eb="8">
      <t>クイキ</t>
    </rPh>
    <rPh sb="8" eb="10">
      <t>イチ</t>
    </rPh>
    <rPh sb="10" eb="11">
      <t>ズ</t>
    </rPh>
    <phoneticPr fontId="16"/>
  </si>
  <si>
    <t>　４．組織構成員一覧</t>
    <rPh sb="3" eb="5">
      <t>ソシキ</t>
    </rPh>
    <rPh sb="5" eb="8">
      <t>コウセイイン</t>
    </rPh>
    <rPh sb="8" eb="10">
      <t>イチラン</t>
    </rPh>
    <phoneticPr fontId="16"/>
  </si>
  <si>
    <t>別添２「構成員一覧」のとおり</t>
    <rPh sb="0" eb="2">
      <t>ベッテン</t>
    </rPh>
    <phoneticPr fontId="16"/>
  </si>
  <si>
    <t>※</t>
    <phoneticPr fontId="16"/>
  </si>
  <si>
    <t>多面支払のみに取り組む場合は、多面的機能支払交付金実施要領（平成26年４月１日付け25農振2255号）別記6-1に係る「参加同意書」に代えることができる。</t>
    <phoneticPr fontId="16"/>
  </si>
  <si>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16"/>
  </si>
  <si>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16"/>
  </si>
  <si>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16"/>
  </si>
  <si>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16"/>
  </si>
  <si>
    <t>（別添１）</t>
    <rPh sb="1" eb="3">
      <t>ベッテン</t>
    </rPh>
    <phoneticPr fontId="16"/>
  </si>
  <si>
    <t>実施区域位置図</t>
    <rPh sb="0" eb="2">
      <t>ジッシ</t>
    </rPh>
    <rPh sb="2" eb="4">
      <t>クイキ</t>
    </rPh>
    <rPh sb="4" eb="7">
      <t>イチズ</t>
    </rPh>
    <phoneticPr fontId="16"/>
  </si>
  <si>
    <t>組織名称：</t>
    <phoneticPr fontId="16"/>
  </si>
  <si>
    <t>１号事業（多面支払）</t>
    <rPh sb="7" eb="9">
      <t>シハライ</t>
    </rPh>
    <phoneticPr fontId="16"/>
  </si>
  <si>
    <t>２号事業（中山間直払）</t>
    <phoneticPr fontId="16"/>
  </si>
  <si>
    <t>３号事業（環境直払）</t>
    <rPh sb="5" eb="7">
      <t>カンキョウ</t>
    </rPh>
    <rPh sb="7" eb="9">
      <t>チョクバライ</t>
    </rPh>
    <phoneticPr fontId="16"/>
  </si>
  <si>
    <t>別添２</t>
    <rPh sb="0" eb="2">
      <t>ベッテン</t>
    </rPh>
    <phoneticPr fontId="16"/>
  </si>
  <si>
    <t>役職名</t>
  </si>
  <si>
    <t>氏名
（代表者名、
団体名）</t>
    <rPh sb="0" eb="2">
      <t>シメイ</t>
    </rPh>
    <phoneticPr fontId="16"/>
  </si>
  <si>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</si>
  <si>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</si>
  <si>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16"/>
  </si>
  <si>
    <t>環境保全型農業直接支払</t>
    <phoneticPr fontId="16"/>
  </si>
  <si>
    <t>分類番号</t>
    <rPh sb="0" eb="2">
      <t>ブンルイ</t>
    </rPh>
    <rPh sb="2" eb="4">
      <t>バンゴウ</t>
    </rPh>
    <phoneticPr fontId="16"/>
  </si>
  <si>
    <t>年齢分類記号</t>
    <phoneticPr fontId="16"/>
  </si>
  <si>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16"/>
  </si>
  <si>
    <t>注１：</t>
    <rPh sb="0" eb="1">
      <t>チュウ</t>
    </rPh>
    <phoneticPr fontId="16"/>
  </si>
  <si>
    <t>「多面的機能支払」及び「環境保全型農業直接支払」の欄は、各支払に取り組む者に○印を記入。「中山間地域等直接支払」の欄は、署名。</t>
    <rPh sb="9" eb="10">
      <t>オヨ</t>
    </rPh>
    <phoneticPr fontId="16"/>
  </si>
  <si>
    <t>注２：</t>
    <rPh sb="0" eb="1">
      <t>チュウ</t>
    </rPh>
    <phoneticPr fontId="16"/>
  </si>
  <si>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16"/>
  </si>
  <si>
    <t>注３：</t>
    <rPh sb="0" eb="1">
      <t>チュウ</t>
    </rPh>
    <phoneticPr fontId="16"/>
  </si>
  <si>
    <t>「農業者」とは、協定に位置付けられている農用地において農業生産活動等（多面的機能支払においては、耕作又は養畜）を実施する農業者又は団体である。</t>
    <phoneticPr fontId="16"/>
  </si>
  <si>
    <t>注４：</t>
    <rPh sb="0" eb="1">
      <t>チュウ</t>
    </rPh>
    <phoneticPr fontId="16"/>
  </si>
  <si>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16"/>
  </si>
  <si>
    <t>注５：</t>
    <rPh sb="0" eb="1">
      <t>チュウ</t>
    </rPh>
    <phoneticPr fontId="16"/>
  </si>
  <si>
    <t>他の市町村で環境保全型農業直接支払を実施している場合は、その市町村名を全て記載すること。</t>
    <rPh sb="35" eb="36">
      <t>スベ</t>
    </rPh>
    <phoneticPr fontId="16"/>
  </si>
  <si>
    <t>（別紙）</t>
    <rPh sb="1" eb="3">
      <t>ベッシ</t>
    </rPh>
    <phoneticPr fontId="16"/>
  </si>
  <si>
    <t>環境保全型農業直接支払に係る営農活動計画書</t>
    <rPh sb="16" eb="18">
      <t>カツドウ</t>
    </rPh>
    <phoneticPr fontId="16"/>
  </si>
  <si>
    <t>（３号事業様式）</t>
    <phoneticPr fontId="16"/>
  </si>
  <si>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16"/>
  </si>
  <si>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16"/>
  </si>
  <si>
    <t>区域内の農地において以下の取組を行う。</t>
    <rPh sb="0" eb="3">
      <t>クイキナイ</t>
    </rPh>
    <rPh sb="4" eb="6">
      <t>ノウチ</t>
    </rPh>
    <rPh sb="10" eb="12">
      <t>イカ</t>
    </rPh>
    <rPh sb="13" eb="15">
      <t>トリクミ</t>
    </rPh>
    <rPh sb="16" eb="17">
      <t>オコナ</t>
    </rPh>
    <phoneticPr fontId="16"/>
  </si>
  <si>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16"/>
  </si>
  <si>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16"/>
  </si>
  <si>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16"/>
  </si>
  <si>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16"/>
  </si>
  <si>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16"/>
  </si>
  <si>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16"/>
  </si>
  <si>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16"/>
  </si>
  <si>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16"/>
  </si>
  <si>
    <t xml:space="preserve">         </t>
    <phoneticPr fontId="16"/>
  </si>
  <si>
    <t>（注１）該当する取組内容の□に■を入れる。　　</t>
    <rPh sb="1" eb="2">
      <t>チュウ</t>
    </rPh>
    <phoneticPr fontId="16"/>
  </si>
  <si>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16"/>
  </si>
  <si>
    <t xml:space="preserve">                     </t>
    <phoneticPr fontId="16"/>
  </si>
  <si>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16"/>
  </si>
  <si>
    <t>対象取組</t>
    <phoneticPr fontId="16"/>
  </si>
  <si>
    <t>化学肥料及び化学合成農薬を
５割以上低減する活動</t>
    <phoneticPr fontId="16"/>
  </si>
  <si>
    <t xml:space="preserve">                                     </t>
    <phoneticPr fontId="16"/>
  </si>
  <si>
    <t>取組の内容</t>
    <phoneticPr fontId="16"/>
  </si>
  <si>
    <t>実施時期</t>
    <phoneticPr fontId="16"/>
  </si>
  <si>
    <t>作物名</t>
    <phoneticPr fontId="16"/>
  </si>
  <si>
    <t>栽培時期</t>
    <phoneticPr fontId="16"/>
  </si>
  <si>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16"/>
  </si>
  <si>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16"/>
  </si>
  <si>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16"/>
  </si>
  <si>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16"/>
  </si>
  <si>
    <t>(注５） 必要に応じて欄を追加すること。</t>
    <rPh sb="1" eb="2">
      <t>チュウ</t>
    </rPh>
    <rPh sb="5" eb="7">
      <t>ヒツヨウ</t>
    </rPh>
    <rPh sb="8" eb="9">
      <t>オウ</t>
    </rPh>
    <rPh sb="11" eb="12">
      <t>ラン</t>
    </rPh>
    <rPh sb="13" eb="15">
      <t>ツイカ</t>
    </rPh>
    <phoneticPr fontId="16"/>
  </si>
  <si>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16"/>
  </si>
  <si>
    <t>活動内容</t>
    <rPh sb="0" eb="2">
      <t>カツドウ</t>
    </rPh>
    <rPh sb="2" eb="4">
      <t>ナイヨウ</t>
    </rPh>
    <phoneticPr fontId="16"/>
  </si>
  <si>
    <t>実施時期</t>
    <rPh sb="0" eb="2">
      <t>ジッシ</t>
    </rPh>
    <rPh sb="2" eb="4">
      <t>ジキ</t>
    </rPh>
    <phoneticPr fontId="16"/>
  </si>
  <si>
    <t>○　自然環境の保全に資する農業の生産方式を導入した農業生産活動の技術向上に関する活動</t>
    <phoneticPr fontId="16"/>
  </si>
  <si>
    <t>①　技術マニュアルや普及啓発資料などの作成・配布</t>
    <phoneticPr fontId="16"/>
  </si>
  <si>
    <t>②　実証圃の設置等による自然環境の保全に資する農業の生産方式の実証・調査</t>
    <rPh sb="4" eb="5">
      <t>ハタ</t>
    </rPh>
    <phoneticPr fontId="16"/>
  </si>
  <si>
    <t>③　先駆的農業者等による技術指導</t>
    <phoneticPr fontId="16"/>
  </si>
  <si>
    <t>④　自然環境の保全に資する農業の生産方式に係る共通技術の導入や共同防除
     等の実施</t>
    <phoneticPr fontId="16"/>
  </si>
  <si>
    <t>⑤  ICTやロボット技術等を活用した環境負荷低減の取組</t>
    <phoneticPr fontId="16"/>
  </si>
  <si>
    <t>○　自然環境の保全に資する農業の生産方式を導入した農業生産活動の理解増進や普及に関する活動</t>
    <phoneticPr fontId="16"/>
  </si>
  <si>
    <t>⑥　地域住民との交流会（田植えや収穫等の農作業体験等）の開催</t>
    <phoneticPr fontId="16"/>
  </si>
  <si>
    <t>⑦　土壌診断や生き物調査等環境保全効果の測定</t>
    <rPh sb="4" eb="6">
      <t>シンダン</t>
    </rPh>
    <phoneticPr fontId="16"/>
  </si>
  <si>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16"/>
  </si>
  <si>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16"/>
  </si>
  <si>
    <t>⑩　農業生産活動に伴う環境負荷低減の取組や地域資源の循環利用</t>
    <phoneticPr fontId="16"/>
  </si>
  <si>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16"/>
  </si>
  <si>
    <t>⑫　その他（　　　　　　　　　　　　　　　　　　　　　　　　　　　　　　　　　　　　　　　　　）</t>
    <phoneticPr fontId="16"/>
  </si>
  <si>
    <t>（注）該当する活動内容の□に■を入れる。　　</t>
    <rPh sb="1" eb="2">
      <t>チュウ</t>
    </rPh>
    <rPh sb="7" eb="9">
      <t>カツドウ</t>
    </rPh>
    <phoneticPr fontId="16"/>
  </si>
  <si>
    <t>４　交付金額</t>
    <rPh sb="2" eb="5">
      <t>コウフキン</t>
    </rPh>
    <rPh sb="5" eb="6">
      <t>ガク</t>
    </rPh>
    <phoneticPr fontId="16"/>
  </si>
  <si>
    <t>対象活動</t>
    <rPh sb="0" eb="2">
      <t>タイショウ</t>
    </rPh>
    <rPh sb="2" eb="4">
      <t>カツドウ</t>
    </rPh>
    <phoneticPr fontId="16"/>
  </si>
  <si>
    <t>取組面積</t>
    <rPh sb="0" eb="2">
      <t>トリクミ</t>
    </rPh>
    <rPh sb="2" eb="4">
      <t>メンセキ</t>
    </rPh>
    <phoneticPr fontId="16"/>
  </si>
  <si>
    <t>交付単価</t>
    <rPh sb="0" eb="2">
      <t>コウフ</t>
    </rPh>
    <rPh sb="2" eb="4">
      <t>タンカ</t>
    </rPh>
    <phoneticPr fontId="16"/>
  </si>
  <si>
    <t>年当たり交付金額上限</t>
    <rPh sb="0" eb="1">
      <t>ネン</t>
    </rPh>
    <rPh sb="1" eb="2">
      <t>ア</t>
    </rPh>
    <rPh sb="4" eb="6">
      <t>コウフ</t>
    </rPh>
    <rPh sb="6" eb="8">
      <t>キンガク</t>
    </rPh>
    <rPh sb="8" eb="10">
      <t>ジョウゲン</t>
    </rPh>
    <phoneticPr fontId="16"/>
  </si>
  <si>
    <t>堆肥の施用の取組</t>
    <rPh sb="0" eb="2">
      <t>タイヒ</t>
    </rPh>
    <rPh sb="3" eb="4">
      <t>セ</t>
    </rPh>
    <rPh sb="4" eb="5">
      <t>ヨウ</t>
    </rPh>
    <rPh sb="6" eb="8">
      <t>トリクミ</t>
    </rPh>
    <phoneticPr fontId="16"/>
  </si>
  <si>
    <t>円/10a</t>
    <phoneticPr fontId="16"/>
  </si>
  <si>
    <t>カバークロップの取組</t>
    <rPh sb="8" eb="10">
      <t>トリクミ</t>
    </rPh>
    <phoneticPr fontId="16"/>
  </si>
  <si>
    <t>リビングマルチの取組</t>
    <rPh sb="8" eb="10">
      <t>トリクミ</t>
    </rPh>
    <phoneticPr fontId="16"/>
  </si>
  <si>
    <t>草生栽培の取組</t>
    <rPh sb="0" eb="1">
      <t>ソウ</t>
    </rPh>
    <rPh sb="1" eb="2">
      <t>セイ</t>
    </rPh>
    <rPh sb="2" eb="4">
      <t>サイバイ</t>
    </rPh>
    <rPh sb="5" eb="7">
      <t>トリクミ</t>
    </rPh>
    <phoneticPr fontId="16"/>
  </si>
  <si>
    <t>不耕起播種の取組</t>
    <rPh sb="0" eb="3">
      <t>フコウキ</t>
    </rPh>
    <rPh sb="3" eb="5">
      <t>ハシュ</t>
    </rPh>
    <rPh sb="6" eb="8">
      <t>トリクミ</t>
    </rPh>
    <phoneticPr fontId="16"/>
  </si>
  <si>
    <t>長期中干しの取組</t>
    <rPh sb="0" eb="2">
      <t>チョウキ</t>
    </rPh>
    <rPh sb="2" eb="3">
      <t>ナカ</t>
    </rPh>
    <rPh sb="3" eb="4">
      <t>ホ</t>
    </rPh>
    <rPh sb="6" eb="8">
      <t>トリクミ</t>
    </rPh>
    <phoneticPr fontId="16"/>
  </si>
  <si>
    <t>秋耕の取組</t>
    <rPh sb="0" eb="2">
      <t>シュウコウ</t>
    </rPh>
    <rPh sb="3" eb="5">
      <t>トリクミ</t>
    </rPh>
    <phoneticPr fontId="16"/>
  </si>
  <si>
    <t>有機農業の取組</t>
    <rPh sb="0" eb="2">
      <t>ユウキ</t>
    </rPh>
    <rPh sb="2" eb="4">
      <t>ノウギョウ</t>
    </rPh>
    <rPh sb="5" eb="7">
      <t>トリクミ</t>
    </rPh>
    <phoneticPr fontId="16"/>
  </si>
  <si>
    <t>合計</t>
    <rPh sb="0" eb="2">
      <t>ゴウケイ</t>
    </rPh>
    <phoneticPr fontId="16"/>
  </si>
  <si>
    <t xml:space="preserve">                           </t>
    <phoneticPr fontId="16"/>
  </si>
  <si>
    <t>対象活動</t>
    <phoneticPr fontId="16"/>
  </si>
  <si>
    <t>取組拡大加算</t>
    <rPh sb="0" eb="1">
      <t>ト</t>
    </rPh>
    <rPh sb="1" eb="2">
      <t>ク</t>
    </rPh>
    <rPh sb="2" eb="4">
      <t>カクダイ</t>
    </rPh>
    <rPh sb="4" eb="6">
      <t>カサン</t>
    </rPh>
    <phoneticPr fontId="16"/>
  </si>
  <si>
    <t>取組面積の過半が中山間地又は指定棚田地域</t>
    <phoneticPr fontId="13"/>
  </si>
  <si>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16"/>
  </si>
  <si>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16"/>
  </si>
  <si>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16"/>
  </si>
  <si>
    <t>（注４）取組拡大加算の実施面積は、他の対象活動と記入欄を別にすること。</t>
    <rPh sb="11" eb="13">
      <t>ジッシ</t>
    </rPh>
    <rPh sb="13" eb="15">
      <t>メンセキ</t>
    </rPh>
    <rPh sb="17" eb="18">
      <t>タ</t>
    </rPh>
    <rPh sb="19" eb="21">
      <t>タイショウ</t>
    </rPh>
    <rPh sb="21" eb="23">
      <t>カツドウ</t>
    </rPh>
    <phoneticPr fontId="16"/>
  </si>
  <si>
    <t>（注５）必要に応じて行を追加すること。</t>
    <rPh sb="1" eb="2">
      <t>チュウ</t>
    </rPh>
    <rPh sb="4" eb="6">
      <t>ヒツヨウ</t>
    </rPh>
    <rPh sb="7" eb="8">
      <t>オウ</t>
    </rPh>
    <rPh sb="10" eb="11">
      <t>ギョウ</t>
    </rPh>
    <rPh sb="12" eb="14">
      <t>ツイカ</t>
    </rPh>
    <phoneticPr fontId="16"/>
  </si>
  <si>
    <t>＜添付書類＞</t>
    <rPh sb="1" eb="3">
      <t>テンプ</t>
    </rPh>
    <rPh sb="3" eb="5">
      <t>ショルイ</t>
    </rPh>
    <phoneticPr fontId="16"/>
  </si>
  <si>
    <t>（１）農業者の組織する団体の場合</t>
    <rPh sb="3" eb="6">
      <t>ノウギョウシャ</t>
    </rPh>
    <rPh sb="7" eb="9">
      <t>ソシキ</t>
    </rPh>
    <rPh sb="11" eb="13">
      <t>ダンタイ</t>
    </rPh>
    <rPh sb="14" eb="16">
      <t>バアイ</t>
    </rPh>
    <phoneticPr fontId="16"/>
  </si>
  <si>
    <t>・規約</t>
    <phoneticPr fontId="16"/>
  </si>
  <si>
    <t>（２）実施要領第１の２の（２）農業者の場合</t>
    <rPh sb="3" eb="5">
      <t>ジッシ</t>
    </rPh>
    <rPh sb="5" eb="7">
      <t>ヨウリョウ</t>
    </rPh>
    <rPh sb="7" eb="8">
      <t>ダイ</t>
    </rPh>
    <rPh sb="15" eb="18">
      <t>ノウギョウシャ</t>
    </rPh>
    <rPh sb="19" eb="21">
      <t>バアイ</t>
    </rPh>
    <phoneticPr fontId="16"/>
  </si>
  <si>
    <t>・複数の農業者で構成されていることが分かる書類</t>
    <rPh sb="1" eb="3">
      <t>フクスウ</t>
    </rPh>
    <rPh sb="2" eb="4">
      <t>コウセイ</t>
    </rPh>
    <rPh sb="12" eb="13">
      <t>ワ</t>
    </rPh>
    <rPh sb="15" eb="17">
      <t>ショルイ</t>
    </rPh>
    <phoneticPr fontId="16"/>
  </si>
  <si>
    <t>　　　　</t>
    <phoneticPr fontId="16"/>
  </si>
  <si>
    <t>記</t>
    <rPh sb="0" eb="1">
      <t>キ</t>
    </rPh>
    <phoneticPr fontId="16"/>
  </si>
  <si>
    <t>（注１）該当する項目の□に■を入れる。</t>
    <rPh sb="1" eb="2">
      <t>チュウ</t>
    </rPh>
    <rPh sb="4" eb="6">
      <t>ガイトウ</t>
    </rPh>
    <rPh sb="8" eb="10">
      <t>コウモク</t>
    </rPh>
    <rPh sb="15" eb="16">
      <t>イ</t>
    </rPh>
    <phoneticPr fontId="16"/>
  </si>
  <si>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16"/>
  </si>
  <si>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16"/>
  </si>
  <si>
    <t>化学肥料及び化学合成農薬を
5割以上低減する活動</t>
    <phoneticPr fontId="16"/>
  </si>
  <si>
    <t>内容</t>
    <phoneticPr fontId="16"/>
  </si>
  <si>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16"/>
  </si>
  <si>
    <t>（注２）有機農業の取組の場合、対象取組の実施時期は主作物の栽培時期を記入すること。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6">
      <t>シュ</t>
    </rPh>
    <rPh sb="26" eb="28">
      <t>サクモツ</t>
    </rPh>
    <rPh sb="29" eb="31">
      <t>サイバイ</t>
    </rPh>
    <rPh sb="31" eb="33">
      <t>ジキ</t>
    </rPh>
    <rPh sb="34" eb="36">
      <t>キニュウ</t>
    </rPh>
    <phoneticPr fontId="16"/>
  </si>
  <si>
    <t>（注４）必要に応じて欄を追加すること。</t>
    <phoneticPr fontId="16"/>
  </si>
  <si>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16"/>
  </si>
  <si>
    <t>実施面積</t>
    <rPh sb="0" eb="2">
      <t>ジッシ</t>
    </rPh>
    <rPh sb="2" eb="4">
      <t>メンセキ</t>
    </rPh>
    <phoneticPr fontId="16"/>
  </si>
  <si>
    <t>堆肥の施用の取組</t>
    <rPh sb="0" eb="2">
      <t>タイヒ</t>
    </rPh>
    <rPh sb="3" eb="5">
      <t>セヨウ</t>
    </rPh>
    <rPh sb="6" eb="8">
      <t>トリクミ</t>
    </rPh>
    <phoneticPr fontId="16"/>
  </si>
  <si>
    <t>リビングマルチの取組</t>
    <phoneticPr fontId="16"/>
  </si>
  <si>
    <t>草生栽培の取組</t>
    <phoneticPr fontId="16"/>
  </si>
  <si>
    <t>不耕起播種の取組</t>
    <phoneticPr fontId="16"/>
  </si>
  <si>
    <t>長期中干しの取組</t>
    <phoneticPr fontId="16"/>
  </si>
  <si>
    <t>秋耕の取組</t>
    <phoneticPr fontId="16"/>
  </si>
  <si>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phoneticPr fontId="16"/>
  </si>
  <si>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16"/>
  </si>
  <si>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16"/>
  </si>
  <si>
    <t>（注５）取組拡大加算の実施面積は、他の対象活動と記入欄を別にすること。</t>
    <rPh sb="11" eb="13">
      <t>ジッシ</t>
    </rPh>
    <rPh sb="13" eb="15">
      <t>メンセキ</t>
    </rPh>
    <rPh sb="17" eb="18">
      <t>タ</t>
    </rPh>
    <rPh sb="19" eb="21">
      <t>タイショウ</t>
    </rPh>
    <rPh sb="21" eb="23">
      <t>カツドウ</t>
    </rPh>
    <phoneticPr fontId="16"/>
  </si>
  <si>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16"/>
  </si>
  <si>
    <t>○自然環境の保全に資する農業の生産方式を導入した農業生産活動の技術向上に関する活動</t>
    <phoneticPr fontId="16"/>
  </si>
  <si>
    <t>○自然環境の保全に資する農業の生産方式を導入した農業生産活動の理解増進や普及に関する活動</t>
    <phoneticPr fontId="16"/>
  </si>
  <si>
    <t>○その他自然環境の保全に資する農業生産活動の実施を推進する活動</t>
    <phoneticPr fontId="16"/>
  </si>
  <si>
    <t>（注）該当する活動内容の□に■を入れること。　　</t>
    <rPh sb="1" eb="2">
      <t>チュウ</t>
    </rPh>
    <rPh sb="7" eb="9">
      <t>カツドウ</t>
    </rPh>
    <phoneticPr fontId="16"/>
  </si>
  <si>
    <t>４．添付書類</t>
    <rPh sb="2" eb="4">
      <t>テンプ</t>
    </rPh>
    <rPh sb="4" eb="6">
      <t>ショルイ</t>
    </rPh>
    <phoneticPr fontId="16"/>
  </si>
  <si>
    <t>・生産記録（実施状況報告を見込みで報告した場合）</t>
    <rPh sb="1" eb="3">
      <t>セイサン</t>
    </rPh>
    <rPh sb="3" eb="5">
      <t>キロク</t>
    </rPh>
    <rPh sb="6" eb="8">
      <t>ジッシ</t>
    </rPh>
    <rPh sb="8" eb="10">
      <t>ジョウキョウ</t>
    </rPh>
    <rPh sb="10" eb="12">
      <t>ホウコク</t>
    </rPh>
    <rPh sb="13" eb="15">
      <t>ミコ</t>
    </rPh>
    <rPh sb="17" eb="19">
      <t>ホウコク</t>
    </rPh>
    <rPh sb="21" eb="23">
      <t>バアイ</t>
    </rPh>
    <phoneticPr fontId="16"/>
  </si>
  <si>
    <t>・その他都道府県又は市町村が求める書類</t>
    <rPh sb="3" eb="4">
      <t>ホカ</t>
    </rPh>
    <rPh sb="4" eb="8">
      <t>トドウフケン</t>
    </rPh>
    <rPh sb="8" eb="9">
      <t>マタ</t>
    </rPh>
    <rPh sb="10" eb="13">
      <t>シチョウソン</t>
    </rPh>
    <rPh sb="14" eb="15">
      <t>モト</t>
    </rPh>
    <rPh sb="17" eb="19">
      <t>ショルイ</t>
    </rPh>
    <phoneticPr fontId="16"/>
  </si>
  <si>
    <t>(添付様式６）</t>
    <rPh sb="1" eb="3">
      <t>テンプ</t>
    </rPh>
    <rPh sb="3" eb="5">
      <t>ヨウシキ</t>
    </rPh>
    <phoneticPr fontId="16"/>
  </si>
  <si>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16"/>
  </si>
  <si>
    <t>１．構成員別実施面積</t>
    <rPh sb="2" eb="5">
      <t>コウセイイン</t>
    </rPh>
    <rPh sb="5" eb="6">
      <t>ベツ</t>
    </rPh>
    <rPh sb="6" eb="8">
      <t>ジッシ</t>
    </rPh>
    <rPh sb="8" eb="10">
      <t>メンセキ</t>
    </rPh>
    <phoneticPr fontId="16"/>
  </si>
  <si>
    <t>氏名</t>
    <rPh sb="0" eb="2">
      <t>シメイ</t>
    </rPh>
    <phoneticPr fontId="16"/>
  </si>
  <si>
    <t>対象取組
（内容）</t>
    <phoneticPr fontId="16"/>
  </si>
  <si>
    <t>化学肥料及び化学合成農薬を５割以上低減する活動（作物名）</t>
    <phoneticPr fontId="16"/>
  </si>
  <si>
    <t>実施面積
（a）</t>
    <rPh sb="0" eb="4">
      <t>ジッシメンセキ</t>
    </rPh>
    <phoneticPr fontId="16"/>
  </si>
  <si>
    <t>合計（a）</t>
    <rPh sb="0" eb="2">
      <t>ゴウケイ</t>
    </rPh>
    <phoneticPr fontId="16"/>
  </si>
  <si>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16"/>
  </si>
  <si>
    <t xml:space="preserve">氏名
</t>
    <rPh sb="0" eb="2">
      <t>シメイ</t>
    </rPh>
    <phoneticPr fontId="16"/>
  </si>
  <si>
    <t>実施面積
（a）</t>
    <phoneticPr fontId="16"/>
  </si>
  <si>
    <t>指導を受けた内容</t>
    <rPh sb="0" eb="2">
      <t>シドウ</t>
    </rPh>
    <rPh sb="3" eb="4">
      <t>ウ</t>
    </rPh>
    <rPh sb="6" eb="8">
      <t>ナイヨウ</t>
    </rPh>
    <phoneticPr fontId="16"/>
  </si>
  <si>
    <t>指導を受けた者</t>
    <phoneticPr fontId="16"/>
  </si>
  <si>
    <t>主に指導を実施した者</t>
    <rPh sb="0" eb="1">
      <t>オモ</t>
    </rPh>
    <phoneticPr fontId="16"/>
  </si>
  <si>
    <t>（注１）生産者別、対象取組別に記載すること。</t>
    <rPh sb="1" eb="2">
      <t>チュウ</t>
    </rPh>
    <phoneticPr fontId="16"/>
  </si>
  <si>
    <t>（注２）必要に応じて行を追加すること。</t>
    <rPh sb="1" eb="2">
      <t>チュウ</t>
    </rPh>
    <phoneticPr fontId="16"/>
  </si>
  <si>
    <t>（様式第６号）</t>
    <rPh sb="1" eb="3">
      <t>ヨウシキ</t>
    </rPh>
    <rPh sb="3" eb="4">
      <t>ダイ</t>
    </rPh>
    <rPh sb="5" eb="6">
      <t>ゴウ</t>
    </rPh>
    <phoneticPr fontId="16"/>
  </si>
  <si>
    <t>組織名</t>
    <rPh sb="0" eb="2">
      <t>ソシキ</t>
    </rPh>
    <rPh sb="2" eb="3">
      <t>メイ</t>
    </rPh>
    <phoneticPr fontId="16"/>
  </si>
  <si>
    <t>代表者名　</t>
    <rPh sb="0" eb="3">
      <t>ダイヒョウシャ</t>
    </rPh>
    <rPh sb="3" eb="4">
      <t>メイ</t>
    </rPh>
    <phoneticPr fontId="16"/>
  </si>
  <si>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16"/>
  </si>
  <si>
    <t>報告内容は全て実施済みである</t>
    <phoneticPr fontId="16"/>
  </si>
  <si>
    <t>（注）該当する項目の□に■を入れること。</t>
    <rPh sb="1" eb="2">
      <t>チュウ</t>
    </rPh>
    <rPh sb="3" eb="5">
      <t>ガイトウ</t>
    </rPh>
    <rPh sb="7" eb="9">
      <t>コウモク</t>
    </rPh>
    <rPh sb="14" eb="15">
      <t>イ</t>
    </rPh>
    <phoneticPr fontId="16"/>
  </si>
  <si>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6"/>
  </si>
  <si>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6"/>
  </si>
  <si>
    <t>（注２）２月以降に活動が終了する場合は見込みを記載すること。</t>
    <phoneticPr fontId="16"/>
  </si>
  <si>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16"/>
  </si>
  <si>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16"/>
  </si>
  <si>
    <t>（注５）必要に応じて欄を追加すること。</t>
    <rPh sb="1" eb="2">
      <t>チュウ</t>
    </rPh>
    <rPh sb="4" eb="6">
      <t>ヒツヨウ</t>
    </rPh>
    <rPh sb="7" eb="8">
      <t>オウ</t>
    </rPh>
    <rPh sb="10" eb="11">
      <t>ラン</t>
    </rPh>
    <rPh sb="12" eb="14">
      <t>ツイカ</t>
    </rPh>
    <phoneticPr fontId="16"/>
  </si>
  <si>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16"/>
  </si>
  <si>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16"/>
  </si>
  <si>
    <t>①  技術マニュアルや普及啓発資料などの作成・配布</t>
    <phoneticPr fontId="16"/>
  </si>
  <si>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16"/>
  </si>
  <si>
    <t>③  先駆的農業者等による技術指導</t>
    <phoneticPr fontId="16"/>
  </si>
  <si>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16"/>
  </si>
  <si>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16"/>
  </si>
  <si>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16"/>
  </si>
  <si>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16"/>
  </si>
  <si>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16"/>
  </si>
  <si>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16"/>
  </si>
  <si>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16"/>
  </si>
  <si>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16"/>
  </si>
  <si>
    <t>・生産記録</t>
    <rPh sb="1" eb="3">
      <t>セイサン</t>
    </rPh>
    <rPh sb="3" eb="5">
      <t>キロク</t>
    </rPh>
    <phoneticPr fontId="16"/>
  </si>
  <si>
    <t>・資材証明書等の写し（有機農業の取組を実施した場合）</t>
    <rPh sb="1" eb="3">
      <t>シザイ</t>
    </rPh>
    <rPh sb="3" eb="6">
      <t>ショウメイショ</t>
    </rPh>
    <rPh sb="6" eb="7">
      <t>トウ</t>
    </rPh>
    <rPh sb="8" eb="9">
      <t>ウツ</t>
    </rPh>
    <phoneticPr fontId="16"/>
  </si>
  <si>
    <t>・土壌診断結果書類の写し（炭素貯留効果の高い有機農業の取組を実施した場合）</t>
    <rPh sb="1" eb="3">
      <t>ドジョウ</t>
    </rPh>
    <rPh sb="3" eb="5">
      <t>シンダン</t>
    </rPh>
    <rPh sb="5" eb="7">
      <t>ケッカ</t>
    </rPh>
    <rPh sb="7" eb="9">
      <t>ショルイ</t>
    </rPh>
    <rPh sb="10" eb="11">
      <t>ウツ</t>
    </rPh>
    <phoneticPr fontId="16"/>
  </si>
  <si>
    <t>（様式第10号）</t>
    <rPh sb="1" eb="3">
      <t>ヨウシキ</t>
    </rPh>
    <rPh sb="3" eb="4">
      <t>ダイ</t>
    </rPh>
    <rPh sb="6" eb="7">
      <t>ゴウ</t>
    </rPh>
    <phoneticPr fontId="16"/>
  </si>
  <si>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16"/>
  </si>
  <si>
    <r>
      <t>実施状況報告書</t>
    </r>
    <r>
      <rPr>
        <sz val="12"/>
        <color indexed="8"/>
        <rFont val="ＭＳ Ｐゴシック"/>
        <family val="3"/>
        <charset val="128"/>
      </rPr>
      <t>を見込みで報告しましたが、内容に変更がないため別紙を省略し生産記録等のみを
提出します。</t>
    </r>
    <rPh sb="0" eb="2">
      <t>ジッシ</t>
    </rPh>
    <rPh sb="2" eb="4">
      <t>ジョウキョウ</t>
    </rPh>
    <rPh sb="4" eb="7">
      <t>ホウコクショ</t>
    </rPh>
    <phoneticPr fontId="16"/>
  </si>
  <si>
    <t>実施状況報告書から変更があったので別紙のとおり報告します。</t>
    <rPh sb="0" eb="2">
      <t>ジッシ</t>
    </rPh>
    <rPh sb="2" eb="4">
      <t>ジョウキョウ</t>
    </rPh>
    <rPh sb="4" eb="6">
      <t>ホウコク</t>
    </rPh>
    <rPh sb="6" eb="7">
      <t>ショ</t>
    </rPh>
    <rPh sb="9" eb="11">
      <t>ヘンコウ</t>
    </rPh>
    <rPh sb="17" eb="19">
      <t>ベッシ</t>
    </rPh>
    <rPh sb="23" eb="25">
      <t>ホウコク</t>
    </rPh>
    <phoneticPr fontId="16"/>
  </si>
  <si>
    <t>（注３）有機農業の取組において、取組拡大加算を実施した場合は、備考欄に取組拡大加算実施と記載すること。</t>
    <phoneticPr fontId="16"/>
  </si>
  <si>
    <t>（注１）構成員別実施面積（添付様式10）を添付すること。</t>
    <rPh sb="4" eb="7">
      <t>コウセイイン</t>
    </rPh>
    <rPh sb="7" eb="8">
      <t>ベツ</t>
    </rPh>
    <rPh sb="8" eb="10">
      <t>ジッシ</t>
    </rPh>
    <rPh sb="10" eb="12">
      <t>メンセキ</t>
    </rPh>
    <rPh sb="13" eb="15">
      <t>テンプ</t>
    </rPh>
    <rPh sb="15" eb="17">
      <t>ヨウシキ</t>
    </rPh>
    <rPh sb="21" eb="23">
      <t>テンプ</t>
    </rPh>
    <phoneticPr fontId="16"/>
  </si>
  <si>
    <t>(添付様式10）</t>
    <rPh sb="1" eb="3">
      <t>テンプ</t>
    </rPh>
    <rPh sb="3" eb="5">
      <t>ヨウシキ</t>
    </rPh>
    <phoneticPr fontId="16"/>
  </si>
  <si>
    <t>自然環境の保全に資する生産方式を導入した農業生産活動等の実施面積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6" eb="27">
      <t>トウ</t>
    </rPh>
    <rPh sb="28" eb="30">
      <t>ジッシ</t>
    </rPh>
    <rPh sb="30" eb="32">
      <t>メンセキ</t>
    </rPh>
    <phoneticPr fontId="16"/>
  </si>
  <si>
    <t>（様式第14号）</t>
    <phoneticPr fontId="16"/>
  </si>
  <si>
    <t>☑</t>
    <phoneticPr fontId="16"/>
  </si>
  <si>
    <t>〼</t>
    <phoneticPr fontId="16"/>
  </si>
  <si>
    <t>組織名又は法人名</t>
    <rPh sb="0" eb="3">
      <t>ソシキメイ</t>
    </rPh>
    <rPh sb="3" eb="4">
      <t>マタ</t>
    </rPh>
    <rPh sb="5" eb="7">
      <t>ホウジン</t>
    </rPh>
    <rPh sb="7" eb="8">
      <t>メイ</t>
    </rPh>
    <phoneticPr fontId="16"/>
  </si>
  <si>
    <t>みどりのチェックシート</t>
    <phoneticPr fontId="16"/>
  </si>
  <si>
    <t>氏名（法人の場合は代表者名）</t>
    <rPh sb="0" eb="2">
      <t>シメイ</t>
    </rPh>
    <rPh sb="3" eb="5">
      <t>ホウジン</t>
    </rPh>
    <rPh sb="6" eb="8">
      <t>バアイ</t>
    </rPh>
    <rPh sb="9" eb="12">
      <t>ダイヒョウシャ</t>
    </rPh>
    <rPh sb="12" eb="13">
      <t>メイ</t>
    </rPh>
    <phoneticPr fontId="16"/>
  </si>
  <si>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16"/>
  </si>
  <si>
    <t>都道府県名</t>
    <rPh sb="0" eb="4">
      <t>トドウフケン</t>
    </rPh>
    <rPh sb="4" eb="5">
      <t>メイ</t>
    </rPh>
    <phoneticPr fontId="16"/>
  </si>
  <si>
    <t>　←　「都道府県」まで記入してください。</t>
    <rPh sb="4" eb="8">
      <t>トドウフケン</t>
    </rPh>
    <rPh sb="11" eb="13">
      <t>キニュウ</t>
    </rPh>
    <phoneticPr fontId="16"/>
  </si>
  <si>
    <t>市町村名</t>
    <rPh sb="0" eb="4">
      <t>シチョウソンメイ</t>
    </rPh>
    <phoneticPr fontId="16"/>
  </si>
  <si>
    <t>　←　「市町村」まで記入してください。</t>
    <rPh sb="4" eb="7">
      <t>シチョウソン</t>
    </rPh>
    <phoneticPr fontId="16"/>
  </si>
  <si>
    <t>代表者名</t>
    <rPh sb="0" eb="3">
      <t>ダイヒョウシャ</t>
    </rPh>
    <rPh sb="3" eb="4">
      <t>メイ</t>
    </rPh>
    <phoneticPr fontId="16"/>
  </si>
  <si>
    <t>代表者住所</t>
    <rPh sb="0" eb="3">
      <t>ダイヒョウシャ</t>
    </rPh>
    <rPh sb="3" eb="5">
      <t>ジュウショ</t>
    </rPh>
    <phoneticPr fontId="16"/>
  </si>
  <si>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16"/>
  </si>
  <si>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16"/>
  </si>
  <si>
    <t>★提出書類と各シートの説明</t>
    <rPh sb="1" eb="3">
      <t>テイシュツ</t>
    </rPh>
    <rPh sb="3" eb="5">
      <t>ショルイ</t>
    </rPh>
    <rPh sb="6" eb="7">
      <t>カク</t>
    </rPh>
    <rPh sb="11" eb="13">
      <t>セツメイ</t>
    </rPh>
    <phoneticPr fontId="16"/>
  </si>
  <si>
    <t>１．事業計画の申請時に提出するもの</t>
    <rPh sb="2" eb="4">
      <t>ジギョウ</t>
    </rPh>
    <rPh sb="4" eb="6">
      <t>ケイカク</t>
    </rPh>
    <rPh sb="7" eb="9">
      <t>シンセイ</t>
    </rPh>
    <rPh sb="9" eb="10">
      <t>トキ</t>
    </rPh>
    <rPh sb="11" eb="13">
      <t>テイシュツ</t>
    </rPh>
    <phoneticPr fontId="16"/>
  </si>
  <si>
    <t>シート名</t>
    <rPh sb="3" eb="4">
      <t>メイ</t>
    </rPh>
    <phoneticPr fontId="16"/>
  </si>
  <si>
    <t>提出の必要性</t>
    <rPh sb="0" eb="2">
      <t>テイシュツ</t>
    </rPh>
    <rPh sb="3" eb="5">
      <t>ヒツヨウ</t>
    </rPh>
    <rPh sb="5" eb="6">
      <t>セイ</t>
    </rPh>
    <phoneticPr fontId="16"/>
  </si>
  <si>
    <t>書類名</t>
    <rPh sb="0" eb="2">
      <t>ショルイ</t>
    </rPh>
    <rPh sb="2" eb="3">
      <t>メイ</t>
    </rPh>
    <phoneticPr fontId="16"/>
  </si>
  <si>
    <t>必須</t>
    <rPh sb="0" eb="2">
      <t>ヒッス</t>
    </rPh>
    <phoneticPr fontId="16"/>
  </si>
  <si>
    <t>必要に応じて</t>
    <rPh sb="0" eb="2">
      <t>ヒツヨウ</t>
    </rPh>
    <rPh sb="3" eb="4">
      <t>オウ</t>
    </rPh>
    <phoneticPr fontId="16"/>
  </si>
  <si>
    <t>２．実施状況の報告時に提出するもの</t>
    <rPh sb="2" eb="4">
      <t>ジッシ</t>
    </rPh>
    <rPh sb="4" eb="6">
      <t>ジョウキョウ</t>
    </rPh>
    <rPh sb="7" eb="9">
      <t>ホウコク</t>
    </rPh>
    <rPh sb="9" eb="10">
      <t>ジ</t>
    </rPh>
    <rPh sb="11" eb="13">
      <t>テイシュツ</t>
    </rPh>
    <phoneticPr fontId="16"/>
  </si>
  <si>
    <t>・有機農業の取組を予定されている農業者様は、様式１号、農場管理シート、農業管理シート（別添）、現地確認チェックシートを入力ください。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5" eb="26">
      <t>ゴウ</t>
    </rPh>
    <rPh sb="27" eb="29">
      <t>ノウジョウ</t>
    </rPh>
    <rPh sb="29" eb="31">
      <t>カンリ</t>
    </rPh>
    <rPh sb="35" eb="39">
      <t>ノウギョウカンリ</t>
    </rPh>
    <rPh sb="43" eb="45">
      <t>ベッテン</t>
    </rPh>
    <rPh sb="47" eb="51">
      <t>ゲンチカクニン</t>
    </rPh>
    <rPh sb="59" eb="61">
      <t>ニュウリョク</t>
    </rPh>
    <phoneticPr fontId="16"/>
  </si>
  <si>
    <t>団体名</t>
    <rPh sb="0" eb="2">
      <t>ダンタイ</t>
    </rPh>
    <rPh sb="2" eb="3">
      <t>メイ</t>
    </rPh>
    <phoneticPr fontId="16"/>
  </si>
  <si>
    <t>共通様式第１号</t>
    <rPh sb="0" eb="4">
      <t>キョウツウヨウシキ</t>
    </rPh>
    <rPh sb="4" eb="5">
      <t>ダイ</t>
    </rPh>
    <rPh sb="6" eb="7">
      <t>ゴウ</t>
    </rPh>
    <phoneticPr fontId="16"/>
  </si>
  <si>
    <t>共通様式第２号</t>
    <rPh sb="0" eb="4">
      <t>キョウツウヨウシキ</t>
    </rPh>
    <rPh sb="4" eb="5">
      <t>ダイ</t>
    </rPh>
    <rPh sb="6" eb="7">
      <t>ゴウ</t>
    </rPh>
    <phoneticPr fontId="16"/>
  </si>
  <si>
    <t>共通様式第３号（表紙）</t>
    <rPh sb="0" eb="2">
      <t>キョウツウ</t>
    </rPh>
    <rPh sb="2" eb="4">
      <t>ヨウシキ</t>
    </rPh>
    <rPh sb="4" eb="5">
      <t>ダイ</t>
    </rPh>
    <rPh sb="6" eb="7">
      <t>ゴウ</t>
    </rPh>
    <rPh sb="8" eb="10">
      <t>ヒョウシ</t>
    </rPh>
    <phoneticPr fontId="16"/>
  </si>
  <si>
    <t>共通様式第１号　多面的機能発揮促進事業に関する計画の認定の申請について</t>
  </si>
  <si>
    <t>共通様式第２号　多面的機能発揮促進事業に関する計画</t>
    <rPh sb="17" eb="19">
      <t>ジギョウ</t>
    </rPh>
    <phoneticPr fontId="43"/>
  </si>
  <si>
    <t>共通様式第３号　農業の有する多面的機能の発揮の促進に関する活動計画書</t>
  </si>
  <si>
    <t>Ⅰ．地区の概要</t>
    <phoneticPr fontId="16"/>
  </si>
  <si>
    <t>別添１_位置図</t>
    <phoneticPr fontId="16"/>
  </si>
  <si>
    <t>別添２_構成員一覧</t>
    <phoneticPr fontId="16"/>
  </si>
  <si>
    <t>３号事業（表紙）</t>
    <phoneticPr fontId="16"/>
  </si>
  <si>
    <t>別途作成必要書類</t>
    <rPh sb="0" eb="2">
      <t>ベット</t>
    </rPh>
    <rPh sb="2" eb="4">
      <t>サクセイ</t>
    </rPh>
    <rPh sb="4" eb="8">
      <t>ヒツヨウショルイ</t>
    </rPh>
    <phoneticPr fontId="16"/>
  </si>
  <si>
    <t>規約</t>
    <rPh sb="0" eb="2">
      <t>キヤク</t>
    </rPh>
    <phoneticPr fontId="16"/>
  </si>
  <si>
    <t>環境保全型農業直接支払に係る営農活動計画書</t>
    <phoneticPr fontId="16"/>
  </si>
  <si>
    <t>構成員一覧</t>
    <phoneticPr fontId="16"/>
  </si>
  <si>
    <t>実施区域位置図</t>
    <phoneticPr fontId="16"/>
  </si>
  <si>
    <t>地区の概要</t>
    <phoneticPr fontId="16"/>
  </si>
  <si>
    <t>Ⅳ.３号事業（環境保全型農業直接支払）</t>
    <phoneticPr fontId="16"/>
  </si>
  <si>
    <t>複数の農業者で構成されていることが分かる書類</t>
    <rPh sb="0" eb="2">
      <t>フクスウ</t>
    </rPh>
    <rPh sb="3" eb="6">
      <t>ノウギョウシャ</t>
    </rPh>
    <rPh sb="7" eb="9">
      <t>コウセイ</t>
    </rPh>
    <rPh sb="17" eb="18">
      <t>ワ</t>
    </rPh>
    <rPh sb="20" eb="22">
      <t>ショルイ</t>
    </rPh>
    <phoneticPr fontId="16"/>
  </si>
  <si>
    <t>様式第１号</t>
    <phoneticPr fontId="16"/>
  </si>
  <si>
    <t>現地確認チェックシート</t>
    <rPh sb="0" eb="2">
      <t>ゲンチ</t>
    </rPh>
    <rPh sb="2" eb="4">
      <t>カクニン</t>
    </rPh>
    <phoneticPr fontId="16"/>
  </si>
  <si>
    <t>様式第１号　有機農業の取組に係る農場管理シート・現地確認チェックリストの届出書</t>
    <rPh sb="0" eb="2">
      <t>ヨウシキ</t>
    </rPh>
    <rPh sb="2" eb="3">
      <t>ダイ</t>
    </rPh>
    <rPh sb="4" eb="5">
      <t>ゴウ</t>
    </rPh>
    <rPh sb="6" eb="8">
      <t>ユウキ</t>
    </rPh>
    <phoneticPr fontId="16"/>
  </si>
  <si>
    <t>添付様式１　農場管理シート</t>
    <rPh sb="6" eb="8">
      <t>ノウジョウ</t>
    </rPh>
    <rPh sb="8" eb="10">
      <t>カンリ</t>
    </rPh>
    <phoneticPr fontId="16"/>
  </si>
  <si>
    <t>農場管理シート (別添）ほ場地図</t>
    <rPh sb="0" eb="2">
      <t>ノウジョウ</t>
    </rPh>
    <rPh sb="2" eb="4">
      <t>カンリ</t>
    </rPh>
    <rPh sb="9" eb="11">
      <t>ベッテン</t>
    </rPh>
    <rPh sb="13" eb="14">
      <t>ジョウ</t>
    </rPh>
    <rPh sb="14" eb="16">
      <t>チズ</t>
    </rPh>
    <phoneticPr fontId="16"/>
  </si>
  <si>
    <t>年度　有機農業の取組に係る</t>
    <rPh sb="0" eb="2">
      <t>ネンド</t>
    </rPh>
    <phoneticPr fontId="13"/>
  </si>
  <si>
    <t>農場管理シート・現地確認チェックリストの届出書</t>
    <rPh sb="20" eb="23">
      <t>トドケデショ</t>
    </rPh>
    <phoneticPr fontId="16"/>
  </si>
  <si>
    <t>提出年度</t>
    <rPh sb="0" eb="2">
      <t>テイシュツ</t>
    </rPh>
    <rPh sb="2" eb="4">
      <t>ネンド</t>
    </rPh>
    <phoneticPr fontId="16"/>
  </si>
  <si>
    <t>年度</t>
    <rPh sb="0" eb="2">
      <t>ネンド</t>
    </rPh>
    <phoneticPr fontId="16"/>
  </si>
  <si>
    <t>別紙</t>
    <rPh sb="0" eb="2">
      <t>ベッシ</t>
    </rPh>
    <phoneticPr fontId="16"/>
  </si>
  <si>
    <t>環境保全型農業直接支払交付金に係る実施状況報告書</t>
    <phoneticPr fontId="16"/>
  </si>
  <si>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16"/>
  </si>
  <si>
    <t>生産記録等</t>
    <rPh sb="0" eb="4">
      <t>セイサンキロク</t>
    </rPh>
    <rPh sb="4" eb="5">
      <t>トウ</t>
    </rPh>
    <phoneticPr fontId="16"/>
  </si>
  <si>
    <t>・支援対象者ごと</t>
    <rPh sb="1" eb="3">
      <t>シエン</t>
    </rPh>
    <rPh sb="3" eb="6">
      <t>タイショウシャ</t>
    </rPh>
    <phoneticPr fontId="16"/>
  </si>
  <si>
    <t>環境保全型農業直接支払交付金の実施状況</t>
    <phoneticPr fontId="16"/>
  </si>
  <si>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16"/>
  </si>
  <si>
    <t>様式第14号　みどりのチェックシート</t>
    <rPh sb="0" eb="2">
      <t>ヨウシキ</t>
    </rPh>
    <rPh sb="2" eb="3">
      <t>ダイ</t>
    </rPh>
    <rPh sb="5" eb="6">
      <t>ゴウ</t>
    </rPh>
    <phoneticPr fontId="16"/>
  </si>
  <si>
    <t>３．営農活動実績の報告時に提出するもの</t>
    <rPh sb="2" eb="4">
      <t>エイノウ</t>
    </rPh>
    <rPh sb="4" eb="6">
      <t>カツドウ</t>
    </rPh>
    <rPh sb="6" eb="8">
      <t>ジッセキ</t>
    </rPh>
    <rPh sb="9" eb="11">
      <t>ホウコク</t>
    </rPh>
    <rPh sb="11" eb="12">
      <t>ジ</t>
    </rPh>
    <rPh sb="13" eb="15">
      <t>テイシュツ</t>
    </rPh>
    <phoneticPr fontId="16"/>
  </si>
  <si>
    <t xml:space="preserve">様式第10号 </t>
    <rPh sb="0" eb="2">
      <t>ヨウシキ</t>
    </rPh>
    <rPh sb="2" eb="3">
      <t>ダイ</t>
    </rPh>
    <rPh sb="5" eb="6">
      <t>ゴウ</t>
    </rPh>
    <phoneticPr fontId="16"/>
  </si>
  <si>
    <t>農場管理シート (別添）</t>
  </si>
  <si>
    <t>添付様式10</t>
    <rPh sb="0" eb="2">
      <t>テンプ</t>
    </rPh>
    <rPh sb="2" eb="4">
      <t>ヨウシキ</t>
    </rPh>
    <phoneticPr fontId="16"/>
  </si>
  <si>
    <t>様式第10号 　環境保全型農業直接支払交付金に係る営農活動実績報告書</t>
    <phoneticPr fontId="16"/>
  </si>
  <si>
    <t>様式第10号別紙　環境保全型農業直接支払交付金の実施状</t>
    <phoneticPr fontId="16"/>
  </si>
  <si>
    <t>日付：　</t>
    <rPh sb="0" eb="2">
      <t>ヒヅケ</t>
    </rPh>
    <phoneticPr fontId="16"/>
  </si>
  <si>
    <t>日付：</t>
    <rPh sb="0" eb="2">
      <t>ヒヅケ</t>
    </rPh>
    <phoneticPr fontId="16"/>
  </si>
  <si>
    <t>※に該当するため、書類の添付を省略する。</t>
    <phoneticPr fontId="16"/>
  </si>
  <si>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</si>
  <si>
    <t>事業計画提出日</t>
    <rPh sb="0" eb="4">
      <t>ジギョウケイカク</t>
    </rPh>
    <rPh sb="4" eb="7">
      <t>テイシュツビ</t>
    </rPh>
    <phoneticPr fontId="16"/>
  </si>
  <si>
    <t>実施状況提出日</t>
    <rPh sb="0" eb="2">
      <t>ジッシ</t>
    </rPh>
    <rPh sb="2" eb="4">
      <t>ジョウキョウ</t>
    </rPh>
    <rPh sb="4" eb="7">
      <t>テイシュツビ</t>
    </rPh>
    <phoneticPr fontId="16"/>
  </si>
  <si>
    <t>営農活動実績提出日</t>
    <rPh sb="0" eb="4">
      <t>エイノウカツドウ</t>
    </rPh>
    <rPh sb="4" eb="6">
      <t>ジッセキ</t>
    </rPh>
    <rPh sb="6" eb="9">
      <t>テイシュツビ</t>
    </rPh>
    <phoneticPr fontId="16"/>
  </si>
  <si>
    <t>　　年　　　月　　日</t>
    <rPh sb="2" eb="3">
      <t>ネン</t>
    </rPh>
    <rPh sb="6" eb="7">
      <t>ガツ</t>
    </rPh>
    <rPh sb="9" eb="10">
      <t>ニチ</t>
    </rPh>
    <phoneticPr fontId="16"/>
  </si>
  <si>
    <t>（多面的機能支払に係る活動計画書、中山間地域等直接支払に係る集落協定、
　環境保全型農業直接支払に係る営農活動計画書）</t>
    <phoneticPr fontId="16"/>
  </si>
  <si>
    <r>
      <t>⑨　</t>
    </r>
    <r>
      <rPr>
        <sz val="13"/>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16"/>
  </si>
  <si>
    <t>環境保全型農業直接支払交付金実施要領（平成23年４月１日付け22生産第10954号生産局長通知）の第１3の１に基づき、 ●●年度の環境保全型農業直接支払交付金の活動実績について、下記のとおり報告します。</t>
    <phoneticPr fontId="16"/>
  </si>
  <si>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phoneticPr fontId="16"/>
  </si>
  <si>
    <t>★注意事項（手入力で様式を作成する場合）</t>
    <rPh sb="1" eb="3">
      <t>チュウイ</t>
    </rPh>
    <rPh sb="3" eb="5">
      <t>ジコウ</t>
    </rPh>
    <rPh sb="6" eb="7">
      <t>テ</t>
    </rPh>
    <rPh sb="7" eb="9">
      <t>ニュウリョク</t>
    </rPh>
    <rPh sb="10" eb="12">
      <t>ヨウシキ</t>
    </rPh>
    <rPh sb="13" eb="15">
      <t>サクセイ</t>
    </rPh>
    <rPh sb="17" eb="19">
      <t>バアイ</t>
    </rPh>
    <phoneticPr fontId="16"/>
  </si>
  <si>
    <t>・色が塗られているマスがありますが、これはパソコンで作成する方向けの目印です。
　色にかかわらず、必要な項目を入力してください。</t>
    <rPh sb="55" eb="57">
      <t>ニュウリョク</t>
    </rPh>
    <phoneticPr fontId="16"/>
  </si>
  <si>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16"/>
  </si>
  <si>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16"/>
  </si>
  <si>
    <r>
      <t>・</t>
    </r>
    <r>
      <rPr>
        <sz val="10"/>
        <color indexed="10"/>
        <rFont val="メイリオ"/>
        <family val="3"/>
        <charset val="128"/>
      </rPr>
      <t>計算式が入っているセルは変更しないでください。</t>
    </r>
    <r>
      <rPr>
        <sz val="10"/>
        <rFont val="メイリオ"/>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16"/>
  </si>
  <si>
    <t>３号事業</t>
    <phoneticPr fontId="16"/>
  </si>
  <si>
    <t>様式第６号 　環境保全型農業直接支払交付金に係る実施状況報告書</t>
    <phoneticPr fontId="16"/>
  </si>
  <si>
    <t>様式第６号別紙　環境保全型農業直接支払交付金の実施状況</t>
    <rPh sb="8" eb="10">
      <t>カンキョウ</t>
    </rPh>
    <phoneticPr fontId="16"/>
  </si>
  <si>
    <t xml:space="preserve">様式第６号 </t>
    <rPh sb="0" eb="2">
      <t>ヨウシキ</t>
    </rPh>
    <rPh sb="2" eb="3">
      <t>ダイ</t>
    </rPh>
    <rPh sb="4" eb="5">
      <t>ゴウ</t>
    </rPh>
    <phoneticPr fontId="16"/>
  </si>
  <si>
    <t>添付様式６</t>
    <rPh sb="0" eb="2">
      <t>テンプ</t>
    </rPh>
    <rPh sb="2" eb="4">
      <t>ヨウシキ</t>
    </rPh>
    <phoneticPr fontId="16"/>
  </si>
  <si>
    <t>必須（又は共通様式第６号）</t>
    <rPh sb="0" eb="2">
      <t>ヒッス</t>
    </rPh>
    <rPh sb="3" eb="4">
      <t>マタ</t>
    </rPh>
    <rPh sb="5" eb="9">
      <t>キョウツウヨウシキ</t>
    </rPh>
    <rPh sb="9" eb="10">
      <t>ダイ</t>
    </rPh>
    <rPh sb="11" eb="12">
      <t>ゴウ</t>
    </rPh>
    <phoneticPr fontId="16"/>
  </si>
  <si>
    <t>様式第10号添付様式10　自然環境の保全に資する生産方式を導入した農業生産活動等の実施面積</t>
    <rPh sb="2" eb="3">
      <t>ダイ</t>
    </rPh>
    <phoneticPr fontId="16"/>
  </si>
  <si>
    <t>様式第６号添付様式６　自然環境の保全に資する生産方式を導入した農業生産活動の実施面積</t>
    <rPh sb="2" eb="3">
      <t>ダイ</t>
    </rPh>
    <phoneticPr fontId="16"/>
  </si>
  <si>
    <t>様式第６号</t>
    <rPh sb="0" eb="2">
      <t>ヨウシキ</t>
    </rPh>
    <rPh sb="2" eb="3">
      <t>ダイ</t>
    </rPh>
    <rPh sb="4" eb="5">
      <t>ゴウ</t>
    </rPh>
    <phoneticPr fontId="16"/>
  </si>
  <si>
    <t>鳥取県</t>
    <rPh sb="0" eb="3">
      <t>トットリケン</t>
    </rPh>
    <phoneticPr fontId="16"/>
  </si>
  <si>
    <t>鳥取市</t>
    <rPh sb="0" eb="3">
      <t>トットリシ</t>
    </rPh>
    <phoneticPr fontId="16"/>
  </si>
  <si>
    <t>長　様</t>
    <rPh sb="0" eb="1">
      <t>チョウ</t>
    </rPh>
    <rPh sb="2" eb="3">
      <t>サマ</t>
    </rPh>
    <phoneticPr fontId="13"/>
  </si>
  <si>
    <t>令和６</t>
    <rPh sb="0" eb="2">
      <t>レイワ</t>
    </rPh>
    <phoneticPr fontId="16"/>
  </si>
  <si>
    <t>令和7年●月■日</t>
    <rPh sb="0" eb="2">
      <t>レイワ</t>
    </rPh>
    <rPh sb="3" eb="4">
      <t>ネン</t>
    </rPh>
    <rPh sb="5" eb="6">
      <t>ガツ</t>
    </rPh>
    <rPh sb="7" eb="8">
      <t>ニチ</t>
    </rPh>
    <phoneticPr fontId="16"/>
  </si>
  <si>
    <t>■</t>
  </si>
  <si>
    <t>〇</t>
  </si>
  <si>
    <t>（１）令和６年度</t>
    <rPh sb="3" eb="5">
      <t>レイワ</t>
    </rPh>
    <rPh sb="6" eb="8">
      <t>ネンド</t>
    </rPh>
    <phoneticPr fontId="16"/>
  </si>
  <si>
    <t>地名</t>
    <rPh sb="0" eb="2">
      <t>チメイ</t>
    </rPh>
    <phoneticPr fontId="13"/>
  </si>
  <si>
    <t>地番</t>
    <rPh sb="0" eb="2">
      <t>チバン</t>
    </rPh>
    <phoneticPr fontId="13"/>
  </si>
  <si>
    <t>作目</t>
    <rPh sb="0" eb="2">
      <t>サクモク</t>
    </rPh>
    <phoneticPr fontId="13"/>
  </si>
  <si>
    <t>取組み</t>
    <rPh sb="0" eb="2">
      <t>トリク</t>
    </rPh>
    <phoneticPr fontId="13"/>
  </si>
  <si>
    <t>水稲</t>
    <rPh sb="0" eb="2">
      <t>スイトウ</t>
    </rPh>
    <phoneticPr fontId="13"/>
  </si>
  <si>
    <t>合計</t>
    <rPh sb="0" eb="2">
      <t>ゴウケイ</t>
    </rPh>
    <phoneticPr fontId="13"/>
  </si>
  <si>
    <t>字（任意）</t>
    <rPh sb="0" eb="1">
      <t>アザ</t>
    </rPh>
    <rPh sb="2" eb="4">
      <t>ニンイ</t>
    </rPh>
    <phoneticPr fontId="16"/>
  </si>
  <si>
    <t>大字（必須）</t>
    <rPh sb="0" eb="2">
      <t>オオアザ</t>
    </rPh>
    <rPh sb="3" eb="5">
      <t>ヒッス</t>
    </rPh>
    <phoneticPr fontId="16"/>
  </si>
  <si>
    <t>ほ場番号</t>
    <rPh sb="1" eb="4">
      <t>ジョウバンゴウ</t>
    </rPh>
    <phoneticPr fontId="13"/>
  </si>
  <si>
    <t>作付面積（ａ）</t>
    <rPh sb="0" eb="2">
      <t>サクツケ</t>
    </rPh>
    <rPh sb="2" eb="4">
      <t>メンセキ</t>
    </rPh>
    <phoneticPr fontId="13"/>
  </si>
  <si>
    <t>計画</t>
    <rPh sb="0" eb="2">
      <t>ケイカク</t>
    </rPh>
    <phoneticPr fontId="16"/>
  </si>
  <si>
    <t>実績</t>
    <rPh sb="0" eb="2">
      <t>ジッセキ</t>
    </rPh>
    <phoneticPr fontId="16"/>
  </si>
  <si>
    <t>構成員</t>
    <rPh sb="0" eb="3">
      <t>コウセイイン</t>
    </rPh>
    <phoneticPr fontId="16"/>
  </si>
  <si>
    <t>堆肥の施用</t>
    <rPh sb="0" eb="2">
      <t>タイヒ</t>
    </rPh>
    <rPh sb="3" eb="5">
      <t>セヨウ</t>
    </rPh>
    <phoneticPr fontId="16"/>
  </si>
  <si>
    <t>カバークロップ</t>
  </si>
  <si>
    <t>カバークロップ</t>
    <phoneticPr fontId="16"/>
  </si>
  <si>
    <t>リビングマルチ</t>
  </si>
  <si>
    <t>リビングマルチ</t>
    <phoneticPr fontId="16"/>
  </si>
  <si>
    <t>草生栽培</t>
    <rPh sb="0" eb="1">
      <t>クサ</t>
    </rPh>
    <rPh sb="1" eb="2">
      <t>ナマ</t>
    </rPh>
    <rPh sb="2" eb="4">
      <t>サイバイ</t>
    </rPh>
    <phoneticPr fontId="16"/>
  </si>
  <si>
    <t>不耕起播種</t>
    <rPh sb="0" eb="5">
      <t>フコウキハシュ</t>
    </rPh>
    <phoneticPr fontId="16"/>
  </si>
  <si>
    <t>長期中干し</t>
    <rPh sb="0" eb="4">
      <t>チョウキナカボシ</t>
    </rPh>
    <phoneticPr fontId="16"/>
  </si>
  <si>
    <t>秋耕</t>
    <rPh sb="0" eb="2">
      <t>アキコウ</t>
    </rPh>
    <phoneticPr fontId="16"/>
  </si>
  <si>
    <t>有機農業</t>
    <rPh sb="0" eb="4">
      <t>ユウキノウギョウ</t>
    </rPh>
    <phoneticPr fontId="16"/>
  </si>
  <si>
    <t>交付金額上限</t>
    <rPh sb="0" eb="6">
      <t>コウフキンガクジョウゲン</t>
    </rPh>
    <phoneticPr fontId="16"/>
  </si>
  <si>
    <t>交付単価</t>
    <rPh sb="0" eb="4">
      <t>コウフタンカ</t>
    </rPh>
    <phoneticPr fontId="16"/>
  </si>
  <si>
    <t>草生栽培</t>
    <rPh sb="0" eb="2">
      <t>クサナマ</t>
    </rPh>
    <rPh sb="2" eb="4">
      <t>サイバイ</t>
    </rPh>
    <phoneticPr fontId="16"/>
  </si>
  <si>
    <t>　　　　　取り組みごとの面積集計（計画）</t>
    <rPh sb="5" eb="6">
      <t>ト</t>
    </rPh>
    <rPh sb="7" eb="8">
      <t>ク</t>
    </rPh>
    <rPh sb="12" eb="16">
      <t>メンセキシュウケイ</t>
    </rPh>
    <rPh sb="17" eb="19">
      <t>ケイカク</t>
    </rPh>
    <phoneticPr fontId="16"/>
  </si>
  <si>
    <t>　　　　　取り組みごとの面積集計（実績）</t>
    <rPh sb="5" eb="6">
      <t>ト</t>
    </rPh>
    <rPh sb="7" eb="8">
      <t>ク</t>
    </rPh>
    <rPh sb="12" eb="16">
      <t>メンセキシュウケイ</t>
    </rPh>
    <rPh sb="17" eb="19">
      <t>ジッセキ</t>
    </rPh>
    <phoneticPr fontId="16"/>
  </si>
  <si>
    <t>　　　　　構成員ごとの面積集計（計画）</t>
    <rPh sb="5" eb="8">
      <t>コウセイイン</t>
    </rPh>
    <rPh sb="11" eb="15">
      <t>メンセキシュウケイ</t>
    </rPh>
    <rPh sb="16" eb="18">
      <t>ケイカク</t>
    </rPh>
    <phoneticPr fontId="16"/>
  </si>
  <si>
    <t>　　　　　構成員ごとの面積集計（実績）</t>
    <rPh sb="5" eb="8">
      <t>コウセイイン</t>
    </rPh>
    <rPh sb="11" eb="15">
      <t>メンセキシュウケイ</t>
    </rPh>
    <rPh sb="16" eb="18">
      <t>ジッセキ</t>
    </rPh>
    <phoneticPr fontId="16"/>
  </si>
  <si>
    <t>構成員</t>
    <rPh sb="0" eb="3">
      <t>コウセイイン</t>
    </rPh>
    <phoneticPr fontId="16"/>
  </si>
  <si>
    <t>１人目</t>
    <rPh sb="1" eb="3">
      <t>ニンメ</t>
    </rPh>
    <phoneticPr fontId="16"/>
  </si>
  <si>
    <t>２人目</t>
    <rPh sb="1" eb="3">
      <t>ニンメ</t>
    </rPh>
    <phoneticPr fontId="16"/>
  </si>
  <si>
    <t>３人目</t>
    <rPh sb="1" eb="3">
      <t>ニンメ</t>
    </rPh>
    <phoneticPr fontId="16"/>
  </si>
  <si>
    <t>４人目</t>
    <rPh sb="1" eb="3">
      <t>ニンメ</t>
    </rPh>
    <phoneticPr fontId="16"/>
  </si>
  <si>
    <t>５人目</t>
    <rPh sb="1" eb="3">
      <t>ニンメ</t>
    </rPh>
    <phoneticPr fontId="16"/>
  </si>
  <si>
    <t>６人目</t>
    <rPh sb="1" eb="3">
      <t>ニンメ</t>
    </rPh>
    <phoneticPr fontId="16"/>
  </si>
  <si>
    <t>７人目</t>
    <rPh sb="1" eb="3">
      <t>ニンメ</t>
    </rPh>
    <phoneticPr fontId="16"/>
  </si>
  <si>
    <t>８人目</t>
    <rPh sb="1" eb="3">
      <t>ニンメ</t>
    </rPh>
    <phoneticPr fontId="16"/>
  </si>
  <si>
    <t>９人目</t>
    <rPh sb="1" eb="3">
      <t>ニンメ</t>
    </rPh>
    <phoneticPr fontId="16"/>
  </si>
  <si>
    <t>１０人目</t>
    <rPh sb="2" eb="4">
      <t>ニンメ</t>
    </rPh>
    <phoneticPr fontId="16"/>
  </si>
  <si>
    <t>氏名</t>
    <rPh sb="0" eb="2">
      <t>シメイ</t>
    </rPh>
    <phoneticPr fontId="16"/>
  </si>
  <si>
    <t>有機農業</t>
  </si>
  <si>
    <t>組織の取組面積</t>
    <rPh sb="0" eb="2">
      <t>ソシキ</t>
    </rPh>
    <rPh sb="3" eb="7">
      <t>トリクミメンセキ</t>
    </rPh>
    <phoneticPr fontId="16"/>
  </si>
  <si>
    <t>○○　○○</t>
    <phoneticPr fontId="16"/>
  </si>
  <si>
    <t>環境保全型農業直接支払交付金対象ほ場一覧</t>
    <rPh sb="0" eb="7">
      <t>カンキョウホゼンガタノウギョウ</t>
    </rPh>
    <rPh sb="7" eb="11">
      <t>チョクセツシハライ</t>
    </rPh>
    <rPh sb="11" eb="14">
      <t>コウフキン</t>
    </rPh>
    <rPh sb="14" eb="16">
      <t>タイショウ</t>
    </rPh>
    <rPh sb="17" eb="18">
      <t>ジョウ</t>
    </rPh>
    <rPh sb="18" eb="20">
      <t>イチラン</t>
    </rPh>
    <phoneticPr fontId="13"/>
  </si>
  <si>
    <t>№</t>
    <phoneticPr fontId="16"/>
  </si>
  <si>
    <t>例</t>
    <rPh sb="0" eb="1">
      <t>レイ</t>
    </rPh>
    <phoneticPr fontId="16"/>
  </si>
  <si>
    <t>○○　○○</t>
    <phoneticPr fontId="16"/>
  </si>
  <si>
    <t>○○町○○</t>
    <rPh sb="2" eb="3">
      <t>チョウ</t>
    </rPh>
    <phoneticPr fontId="16"/>
  </si>
  <si>
    <t>必要な調整面積</t>
    <rPh sb="0" eb="2">
      <t>ヒツヨウ</t>
    </rPh>
    <rPh sb="3" eb="5">
      <t>チョウセイ</t>
    </rPh>
    <rPh sb="5" eb="7">
      <t>メンセキ</t>
    </rPh>
    <phoneticPr fontId="16"/>
  </si>
  <si>
    <t>調整面積</t>
    <rPh sb="0" eb="2">
      <t>チョウセイ</t>
    </rPh>
    <rPh sb="2" eb="4">
      <t>メンセキ</t>
    </rPh>
    <phoneticPr fontId="16"/>
  </si>
  <si>
    <t>報告内容は見込みのものも含まれる</t>
    <phoneticPr fontId="16"/>
  </si>
  <si>
    <t>【カバークロップの必要量】</t>
    <rPh sb="9" eb="12">
      <t>ヒツヨウリョウ</t>
    </rPh>
    <phoneticPr fontId="16"/>
  </si>
  <si>
    <t>kg</t>
    <phoneticPr fontId="16"/>
  </si>
  <si>
    <t>～</t>
    <phoneticPr fontId="16"/>
  </si>
  <si>
    <t>ａ</t>
    <phoneticPr fontId="16"/>
  </si>
  <si>
    <t>ａあたり</t>
    <phoneticPr fontId="16"/>
  </si>
  <si>
    <t>①カタログ等に記載の標準播種量</t>
    <rPh sb="5" eb="6">
      <t>トウ</t>
    </rPh>
    <rPh sb="7" eb="9">
      <t>キサイ</t>
    </rPh>
    <rPh sb="10" eb="15">
      <t>ヒョウジュンハシュリョウ</t>
    </rPh>
    <phoneticPr fontId="16"/>
  </si>
  <si>
    <t>カバークロップ取組面積</t>
    <rPh sb="7" eb="11">
      <t>トリクミメンセキ</t>
    </rPh>
    <phoneticPr fontId="16"/>
  </si>
  <si>
    <t>②必要な播種量（計画）</t>
    <rPh sb="1" eb="3">
      <t>ヒツヨウ</t>
    </rPh>
    <rPh sb="4" eb="7">
      <t>ハシュリョウ</t>
    </rPh>
    <rPh sb="8" eb="10">
      <t>ケイカク</t>
    </rPh>
    <phoneticPr fontId="16"/>
  </si>
  <si>
    <t>必要な播種量</t>
    <rPh sb="0" eb="2">
      <t>ヒツヨウ</t>
    </rPh>
    <rPh sb="3" eb="6">
      <t>ハシュリョウ</t>
    </rPh>
    <phoneticPr fontId="16"/>
  </si>
  <si>
    <t>③必要な播種量（実績）</t>
    <rPh sb="1" eb="3">
      <t>ヒツヨウ</t>
    </rPh>
    <rPh sb="4" eb="7">
      <t>ハシュリョウ</t>
    </rPh>
    <rPh sb="8" eb="10">
      <t>ジッセキ</t>
    </rPh>
    <phoneticPr fontId="16"/>
  </si>
  <si>
    <t>取組面積（実績）</t>
    <rPh sb="0" eb="4">
      <t>トリクミメンセキ</t>
    </rPh>
    <rPh sb="5" eb="7">
      <t>ジッセキ</t>
    </rPh>
    <phoneticPr fontId="16"/>
  </si>
  <si>
    <t>a</t>
    <phoneticPr fontId="16"/>
  </si>
  <si>
    <t>kg</t>
    <phoneticPr fontId="16"/>
  </si>
  <si>
    <t>～</t>
    <phoneticPr fontId="16"/>
  </si>
  <si>
    <t>必要な播種量</t>
    <rPh sb="0" eb="2">
      <t>ヒツヨウ</t>
    </rPh>
    <rPh sb="3" eb="5">
      <t>ハシュ</t>
    </rPh>
    <rPh sb="5" eb="6">
      <t>リョウ</t>
    </rPh>
    <phoneticPr fontId="16"/>
  </si>
  <si>
    <t>合計</t>
    <rPh sb="0" eb="2">
      <t>ゴウケイ</t>
    </rPh>
    <phoneticPr fontId="16"/>
  </si>
  <si>
    <t>実際の播種量</t>
    <rPh sb="0" eb="2">
      <t>ジッサイ</t>
    </rPh>
    <rPh sb="3" eb="6">
      <t>ハシュリョウ</t>
    </rPh>
    <phoneticPr fontId="16"/>
  </si>
  <si>
    <t>【堆肥の必要量】</t>
    <rPh sb="1" eb="3">
      <t>タイヒ</t>
    </rPh>
    <rPh sb="4" eb="7">
      <t>ヒツヨウリョウ</t>
    </rPh>
    <phoneticPr fontId="16"/>
  </si>
  <si>
    <t>①支援対象となる施用量</t>
    <rPh sb="1" eb="3">
      <t>シエン</t>
    </rPh>
    <rPh sb="3" eb="5">
      <t>タイショウ</t>
    </rPh>
    <rPh sb="8" eb="10">
      <t>セヨウ</t>
    </rPh>
    <rPh sb="10" eb="11">
      <t>リョウ</t>
    </rPh>
    <phoneticPr fontId="16"/>
  </si>
  <si>
    <t>水稲</t>
    <rPh sb="0" eb="2">
      <t>スイトウ</t>
    </rPh>
    <phoneticPr fontId="16"/>
  </si>
  <si>
    <t>水稲以外</t>
    <rPh sb="0" eb="2">
      <t>スイトウ</t>
    </rPh>
    <rPh sb="2" eb="4">
      <t>イガイ</t>
    </rPh>
    <phoneticPr fontId="16"/>
  </si>
  <si>
    <t>②必要な施用量（計画）</t>
    <rPh sb="1" eb="3">
      <t>ヒツヨウ</t>
    </rPh>
    <rPh sb="4" eb="7">
      <t>セヨウリョウ</t>
    </rPh>
    <rPh sb="8" eb="10">
      <t>ケイカク</t>
    </rPh>
    <phoneticPr fontId="16"/>
  </si>
  <si>
    <t>トン/10a</t>
    <phoneticPr fontId="16"/>
  </si>
  <si>
    <t>概ね</t>
    <rPh sb="0" eb="1">
      <t>オオム</t>
    </rPh>
    <phoneticPr fontId="16"/>
  </si>
  <si>
    <t>堆肥の施用取組面積（水稲）</t>
    <rPh sb="0" eb="2">
      <t>タイヒ</t>
    </rPh>
    <rPh sb="3" eb="5">
      <t>セヨウ</t>
    </rPh>
    <rPh sb="5" eb="9">
      <t>トリクミメンセキ</t>
    </rPh>
    <rPh sb="10" eb="12">
      <t>スイトウ</t>
    </rPh>
    <phoneticPr fontId="16"/>
  </si>
  <si>
    <t>堆肥の施用取組面積（水稲以外）</t>
    <rPh sb="0" eb="2">
      <t>タイヒ</t>
    </rPh>
    <rPh sb="3" eb="5">
      <t>セヨウ</t>
    </rPh>
    <rPh sb="5" eb="9">
      <t>トリクミメンセキ</t>
    </rPh>
    <rPh sb="10" eb="12">
      <t>スイトウ</t>
    </rPh>
    <rPh sb="12" eb="14">
      <t>イガイ</t>
    </rPh>
    <phoneticPr fontId="16"/>
  </si>
  <si>
    <t>③必要な施用量（実績）</t>
    <rPh sb="1" eb="3">
      <t>ヒツヨウ</t>
    </rPh>
    <rPh sb="4" eb="7">
      <t>セヨウリョウ</t>
    </rPh>
    <rPh sb="8" eb="10">
      <t>ジッセキ</t>
    </rPh>
    <phoneticPr fontId="16"/>
  </si>
  <si>
    <t>④購入した種子の配分（播種量）</t>
    <rPh sb="1" eb="3">
      <t>コウニュウ</t>
    </rPh>
    <rPh sb="5" eb="7">
      <t>シュシ</t>
    </rPh>
    <rPh sb="8" eb="10">
      <t>ハイブン</t>
    </rPh>
    <rPh sb="11" eb="14">
      <t>ハシュリョウ</t>
    </rPh>
    <phoneticPr fontId="16"/>
  </si>
  <si>
    <t>④構成員ごとの施用量</t>
    <rPh sb="1" eb="4">
      <t>コウセイイン</t>
    </rPh>
    <rPh sb="7" eb="10">
      <t>セヨウリョウ</t>
    </rPh>
    <phoneticPr fontId="16"/>
  </si>
  <si>
    <t>必要な施用量</t>
    <rPh sb="0" eb="2">
      <t>ヒツヨウ</t>
    </rPh>
    <rPh sb="3" eb="6">
      <t>セヨウリョウ</t>
    </rPh>
    <phoneticPr fontId="16"/>
  </si>
  <si>
    <t>水稲以外</t>
    <rPh sb="0" eb="4">
      <t>スイトウイガイ</t>
    </rPh>
    <phoneticPr fontId="16"/>
  </si>
  <si>
    <t>実際の施用量</t>
    <rPh sb="0" eb="2">
      <t>ジッサイ</t>
    </rPh>
    <rPh sb="3" eb="6">
      <t>セヨウリョウ</t>
    </rPh>
    <phoneticPr fontId="16"/>
  </si>
  <si>
    <t>※「実際の播種量」が必要な播種量の下限を下回らないようにしてください。</t>
    <rPh sb="2" eb="4">
      <t>ジッサイ</t>
    </rPh>
    <rPh sb="5" eb="8">
      <t>ハシュリョウ</t>
    </rPh>
    <rPh sb="10" eb="12">
      <t>ヒツヨウ</t>
    </rPh>
    <rPh sb="13" eb="16">
      <t>ハシュリョウ</t>
    </rPh>
    <rPh sb="17" eb="19">
      <t>カゲン</t>
    </rPh>
    <rPh sb="20" eb="22">
      <t>シタマワ</t>
    </rPh>
    <phoneticPr fontId="16"/>
  </si>
  <si>
    <t>※「実際の施用量」が「必要な施用量」を下回らないようにしてください。</t>
    <rPh sb="2" eb="4">
      <t>ジッサイ</t>
    </rPh>
    <rPh sb="5" eb="8">
      <t>セヨウリョウ</t>
    </rPh>
    <rPh sb="11" eb="13">
      <t>ヒツヨウ</t>
    </rPh>
    <rPh sb="14" eb="17">
      <t>セヨウリョウ</t>
    </rPh>
    <rPh sb="19" eb="21">
      <t>シタマワ</t>
    </rPh>
    <phoneticPr fontId="16"/>
  </si>
  <si>
    <t>トン</t>
    <phoneticPr fontId="16"/>
  </si>
  <si>
    <t>構成員氏名</t>
    <rPh sb="0" eb="3">
      <t>コウセイイン</t>
    </rPh>
    <rPh sb="3" eb="5">
      <t>シメイ</t>
    </rPh>
    <phoneticPr fontId="16"/>
  </si>
  <si>
    <t>←</t>
    <phoneticPr fontId="16"/>
  </si>
  <si>
    <t>「実際の播種量」の合計と組織の購入量が一致するようにしてください。</t>
    <phoneticPr fontId="16"/>
  </si>
  <si>
    <t>調整面積</t>
    <rPh sb="0" eb="4">
      <t>チョウセイメンセキ</t>
    </rPh>
    <phoneticPr fontId="16"/>
  </si>
  <si>
    <t>自動計算</t>
    <rPh sb="0" eb="4">
      <t>ジドウケイサン</t>
    </rPh>
    <phoneticPr fontId="16"/>
  </si>
  <si>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6"/>
  </si>
  <si>
    <t>実施状況</t>
    <rPh sb="0" eb="2">
      <t>ジッシ</t>
    </rPh>
    <rPh sb="2" eb="4">
      <t>ジョウキョウ</t>
    </rPh>
    <phoneticPr fontId="16"/>
  </si>
  <si>
    <t>（１）適正な施肥</t>
    <rPh sb="3" eb="5">
      <t>テキセイ</t>
    </rPh>
    <rPh sb="6" eb="8">
      <t>セヒ</t>
    </rPh>
    <phoneticPr fontId="16"/>
  </si>
  <si>
    <t>翌年度
取組計画</t>
    <rPh sb="0" eb="3">
      <t>ヨクネンド</t>
    </rPh>
    <rPh sb="4" eb="6">
      <t>トリクミ</t>
    </rPh>
    <rPh sb="6" eb="8">
      <t>ケイカク</t>
    </rPh>
    <phoneticPr fontId="16"/>
  </si>
  <si>
    <t>（４）悪臭及び害虫の発生防止</t>
    <rPh sb="3" eb="5">
      <t>アクシュウ</t>
    </rPh>
    <rPh sb="5" eb="6">
      <t>オヨ</t>
    </rPh>
    <rPh sb="7" eb="9">
      <t>ガイチュウ</t>
    </rPh>
    <rPh sb="10" eb="14">
      <t>ハッセイボウシ</t>
    </rPh>
    <phoneticPr fontId="16"/>
  </si>
  <si>
    <t>肥料の適正な保管</t>
    <phoneticPr fontId="16"/>
  </si>
  <si>
    <t>悪臭・害虫の発生防止・低減に努める</t>
    <rPh sb="0" eb="2">
      <t>アクシュウ</t>
    </rPh>
    <rPh sb="3" eb="5">
      <t>ガイチュウ</t>
    </rPh>
    <rPh sb="6" eb="10">
      <t>ハッセイボウシ</t>
    </rPh>
    <rPh sb="11" eb="13">
      <t>テイゲン</t>
    </rPh>
    <rPh sb="14" eb="15">
      <t>ツト</t>
    </rPh>
    <phoneticPr fontId="16"/>
  </si>
  <si>
    <t>肥料の使用状況等の記録・保存</t>
    <rPh sb="0" eb="2">
      <t>ヒリョウ</t>
    </rPh>
    <rPh sb="3" eb="5">
      <t>シヨウ</t>
    </rPh>
    <rPh sb="5" eb="7">
      <t>ジョウキョウ</t>
    </rPh>
    <rPh sb="7" eb="8">
      <t>トウ</t>
    </rPh>
    <rPh sb="9" eb="11">
      <t>キロク</t>
    </rPh>
    <rPh sb="12" eb="14">
      <t>ホゾン</t>
    </rPh>
    <phoneticPr fontId="16"/>
  </si>
  <si>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6"/>
  </si>
  <si>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6"/>
  </si>
  <si>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6"/>
  </si>
  <si>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6"/>
  </si>
  <si>
    <t>（２）適正な防除</t>
    <rPh sb="3" eb="5">
      <t>テキセイ</t>
    </rPh>
    <rPh sb="6" eb="8">
      <t>ボウジョ</t>
    </rPh>
    <phoneticPr fontId="16"/>
  </si>
  <si>
    <t>（６）生物多様性への悪影響の防止</t>
    <rPh sb="3" eb="5">
      <t>セイブツ</t>
    </rPh>
    <rPh sb="5" eb="7">
      <t>タヨウ</t>
    </rPh>
    <rPh sb="7" eb="8">
      <t>セイ</t>
    </rPh>
    <rPh sb="10" eb="13">
      <t>アクエイキョウ</t>
    </rPh>
    <rPh sb="14" eb="16">
      <t>ボウシ</t>
    </rPh>
    <phoneticPr fontId="16"/>
  </si>
  <si>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6"/>
  </si>
  <si>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6"/>
  </si>
  <si>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6"/>
  </si>
  <si>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6"/>
  </si>
  <si>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6"/>
  </si>
  <si>
    <t>農薬の適正な使用・保管</t>
    <phoneticPr fontId="16"/>
  </si>
  <si>
    <t>（７）環境関係法令の遵守等</t>
    <rPh sb="3" eb="5">
      <t>カンキョウ</t>
    </rPh>
    <rPh sb="5" eb="9">
      <t>カンケイホウレイ</t>
    </rPh>
    <rPh sb="10" eb="12">
      <t>ジュンシュ</t>
    </rPh>
    <rPh sb="12" eb="13">
      <t>ナド</t>
    </rPh>
    <phoneticPr fontId="16"/>
  </si>
  <si>
    <t>農薬の使用状況等の記録・保存</t>
    <phoneticPr fontId="16"/>
  </si>
  <si>
    <t>みどりの食料システム戦略の理解</t>
    <rPh sb="4" eb="6">
      <t>ショクリョウ</t>
    </rPh>
    <rPh sb="10" eb="12">
      <t>センリャク</t>
    </rPh>
    <rPh sb="13" eb="15">
      <t>リカイ</t>
    </rPh>
    <phoneticPr fontId="16"/>
  </si>
  <si>
    <t>関係法令の遵守</t>
    <rPh sb="0" eb="4">
      <t>カンケイホウレイ</t>
    </rPh>
    <rPh sb="5" eb="7">
      <t>ジュンシュ</t>
    </rPh>
    <phoneticPr fontId="16"/>
  </si>
  <si>
    <t>（３）エネルギーの節減</t>
    <rPh sb="9" eb="11">
      <t>セツゲン</t>
    </rPh>
    <phoneticPr fontId="16"/>
  </si>
  <si>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6"/>
  </si>
  <si>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6"/>
  </si>
  <si>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6"/>
  </si>
  <si>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6"/>
  </si>
  <si>
    <t>翌年度、当該事業を取り組まない</t>
    <rPh sb="0" eb="3">
      <t>ヨクネンド</t>
    </rPh>
    <rPh sb="4" eb="8">
      <t>トウガイジギョウ</t>
    </rPh>
    <rPh sb="9" eb="10">
      <t>ト</t>
    </rPh>
    <rPh sb="11" eb="12">
      <t>ク</t>
    </rPh>
    <phoneticPr fontId="16"/>
  </si>
  <si>
    <t>（注１）農業生産活動の実態に応じて実際に取り組んだ内容について、□欄に✔を記入してください。該当しない場合は、□欄には／（斜線）を記入してください。　　　　</t>
    <rPh sb="1" eb="2">
      <t>チュウ</t>
    </rPh>
    <phoneticPr fontId="16"/>
  </si>
  <si>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6"/>
  </si>
  <si>
    <t>（注３）翌年度に当該事業に取り組まない場合は、翌年度取組計画欄に／（斜線）を記入し、「翌年度、当該事業を取り組まない」の□欄に✓を記入してください。</t>
    <phoneticPr fontId="16"/>
  </si>
  <si>
    <t>環境負荷低減のチェックシート</t>
    <rPh sb="0" eb="2">
      <t>カンキョウ</t>
    </rPh>
    <rPh sb="2" eb="4">
      <t>フカ</t>
    </rPh>
    <rPh sb="4" eb="6">
      <t>テイゲン</t>
    </rPh>
    <phoneticPr fontId="16"/>
  </si>
  <si>
    <t>麦・豆類</t>
    <rPh sb="0" eb="1">
      <t>ムギ</t>
    </rPh>
    <rPh sb="2" eb="4">
      <t>マメルイ</t>
    </rPh>
    <phoneticPr fontId="16"/>
  </si>
  <si>
    <t>いも・野菜類</t>
    <rPh sb="3" eb="6">
      <t>ヤサイルイ</t>
    </rPh>
    <phoneticPr fontId="16"/>
  </si>
  <si>
    <t>果樹・茶</t>
    <rPh sb="0" eb="2">
      <t>カジュ</t>
    </rPh>
    <rPh sb="3" eb="4">
      <t>チャ</t>
    </rPh>
    <phoneticPr fontId="16"/>
  </si>
  <si>
    <t>花き・その他</t>
    <rPh sb="0" eb="1">
      <t>カ</t>
    </rPh>
    <rPh sb="5" eb="6">
      <t>タ</t>
    </rPh>
    <phoneticPr fontId="16"/>
  </si>
  <si>
    <t>大豆</t>
    <rPh sb="0" eb="2">
      <t>ダイズ</t>
    </rPh>
    <phoneticPr fontId="16"/>
  </si>
  <si>
    <t>にんじん</t>
    <phoneticPr fontId="16"/>
  </si>
  <si>
    <t>150</t>
    <phoneticPr fontId="16"/>
  </si>
  <si>
    <t>未実施の理由</t>
    <rPh sb="0" eb="3">
      <t>ミジッシ</t>
    </rPh>
    <rPh sb="4" eb="6">
      <t>リユウ</t>
    </rPh>
    <phoneticPr fontId="16"/>
  </si>
  <si>
    <t>生育不良により慣行栽培実施</t>
    <rPh sb="0" eb="4">
      <t>セイイクフリョウ</t>
    </rPh>
    <rPh sb="7" eb="11">
      <t>カンコウサイバイ</t>
    </rPh>
    <rPh sb="11" eb="13">
      <t>ジッシ</t>
    </rPh>
    <phoneticPr fontId="16"/>
  </si>
  <si>
    <t>令和７年１月　日</t>
    <rPh sb="0" eb="2">
      <t>レイワ</t>
    </rPh>
    <rPh sb="3" eb="4">
      <t>ネン</t>
    </rPh>
    <rPh sb="5" eb="6">
      <t>ガツ</t>
    </rPh>
    <rPh sb="7" eb="8">
      <t>ニチ</t>
    </rPh>
    <phoneticPr fontId="16"/>
  </si>
  <si>
    <t>分類</t>
    <rPh sb="0" eb="2">
      <t>ブンルイ</t>
    </rPh>
    <phoneticPr fontId="16"/>
  </si>
  <si>
    <t>具体的な品目</t>
    <rPh sb="0" eb="3">
      <t>グタイテキ</t>
    </rPh>
    <rPh sb="4" eb="6">
      <t>ヒンモク</t>
    </rPh>
    <phoneticPr fontId="16"/>
  </si>
  <si>
    <t>いも・野菜類</t>
    <rPh sb="3" eb="6">
      <t>ヤサイルイ</t>
    </rPh>
    <phoneticPr fontId="13"/>
  </si>
  <si>
    <t>麦・豆類</t>
    <rPh sb="0" eb="1">
      <t>ムギ</t>
    </rPh>
    <rPh sb="2" eb="4">
      <t>マメルイ</t>
    </rPh>
    <phoneticPr fontId="13"/>
  </si>
  <si>
    <t>果樹・茶</t>
    <rPh sb="0" eb="2">
      <t>カジュ</t>
    </rPh>
    <rPh sb="3" eb="4">
      <t>チャ</t>
    </rPh>
    <phoneticPr fontId="13"/>
  </si>
  <si>
    <t>花き・その他</t>
    <rPh sb="0" eb="1">
      <t>カ</t>
    </rPh>
    <rPh sb="5" eb="6">
      <t>タ</t>
    </rPh>
    <phoneticPr fontId="13"/>
  </si>
  <si>
    <t>≪分類≫</t>
    <rPh sb="1" eb="3">
      <t>ブンルイ</t>
    </rPh>
    <phoneticPr fontId="16"/>
  </si>
  <si>
    <t>水稲以外計</t>
    <rPh sb="0" eb="4">
      <t>スイトウイガイ</t>
    </rPh>
    <rPh sb="4" eb="5">
      <t>ケイ</t>
    </rPh>
    <phoneticPr fontId="16"/>
  </si>
  <si>
    <t>堆肥の水稲の実施面積</t>
    <rPh sb="0" eb="2">
      <t>タイヒ</t>
    </rPh>
    <rPh sb="3" eb="5">
      <t>スイトウ</t>
    </rPh>
    <rPh sb="6" eb="8">
      <t>ジッシ</t>
    </rPh>
    <rPh sb="8" eb="10">
      <t>メンセキ</t>
    </rPh>
    <phoneticPr fontId="16"/>
  </si>
  <si>
    <t>堆肥の水稲以外の面積</t>
    <rPh sb="0" eb="2">
      <t>タイヒ</t>
    </rPh>
    <rPh sb="3" eb="7">
      <t>スイトウイガイ</t>
    </rPh>
    <rPh sb="8" eb="10">
      <t>メンセキ</t>
    </rPh>
    <phoneticPr fontId="16"/>
  </si>
  <si>
    <t>○○組織</t>
    <rPh sb="2" eb="4">
      <t>ソシキ</t>
    </rPh>
    <phoneticPr fontId="16"/>
  </si>
  <si>
    <t>鳥取県鳥取市○○</t>
    <rPh sb="0" eb="2">
      <t>トットリ</t>
    </rPh>
    <rPh sb="2" eb="3">
      <t>ケン</t>
    </rPh>
    <rPh sb="3" eb="6">
      <t>トットリシ</t>
    </rPh>
    <phoneticPr fontId="16"/>
  </si>
  <si>
    <t>△△　△△</t>
    <phoneticPr fontId="16"/>
  </si>
  <si>
    <t>□□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</si>
</sst>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411]ggge&quot;年&quot;m&quot;月&quot;d&quot;日&quot;;@"/>
    <numFmt numFmtId="177" formatCode="&quot;平成&quot;0&quot;年度&quot;"/>
    <numFmt numFmtId="178" formatCode="0.0"/>
    <numFmt numFmtId="179" formatCode="#,##0_);[Red]\(#,##0\)"/>
    <numFmt numFmtId="180" formatCode="&quot;¥&quot;#,##0_);[Red]\(&quot;¥&quot;#,##0\)"/>
    <numFmt numFmtId="181" formatCode="#,##0.0_);[Red]\(#,##0.0\)"/>
    <numFmt numFmtId="182" formatCode="0_);[Red]\(0\)"/>
    <numFmt numFmtId="183" formatCode="0.0_);[Red]\(0.0\)"/>
    <numFmt numFmtId="184" formatCode="#,##0_ "/>
    <numFmt numFmtId="185" formatCode="#,##0_ ;[Red]\-#,##0\ "/>
    <numFmt numFmtId="186" formatCode="0.0_ "/>
    <numFmt numFmtId="187" formatCode="#,##0.0_ "/>
    <numFmt numFmtId="188" formatCode="#,##0.0_ ;[Red]\-#,##0.0\ "/>
  </numFmts>
  <fonts count="166">
    <font>
      <sz val="10"/>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2"/>
      <color theme="1"/>
      <name val="ＭＳ 明朝"/>
      <family val="1"/>
      <charset val="128"/>
    </font>
    <font>
      <sz val="12"/>
      <name val="ＭＳ ゴシック"/>
      <family val="3"/>
      <charset val="128"/>
    </font>
    <font>
      <sz val="6"/>
      <name val="ＭＳ Ｐ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u/>
      <sz val="14"/>
      <name val="ＭＳ Ｐゴシック"/>
      <family val="3"/>
      <charset val="128"/>
    </font>
    <font>
      <b/>
      <u/>
      <sz val="12"/>
      <name val="ＭＳ Ｐ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color indexed="8"/>
      <name val="ＭＳ ゴシック"/>
      <family val="3"/>
      <charset val="128"/>
    </font>
    <font>
      <sz val="11"/>
      <color theme="1"/>
      <name val="ＭＳ ゴシック"/>
      <family val="3"/>
      <charset val="128"/>
    </font>
    <font>
      <u/>
      <sz val="12"/>
      <color theme="1"/>
      <name val="ＭＳ 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sz val="22"/>
      <name val="ＭＳ Ｐゴシック"/>
      <family val="3"/>
      <charset val="128"/>
    </font>
    <font>
      <sz val="16"/>
      <color theme="1"/>
      <name val="ＭＳ ゴシック"/>
      <family val="3"/>
      <charset val="128"/>
    </font>
    <font>
      <sz val="20"/>
      <name val="ＭＳ Ｐゴシック"/>
      <family val="3"/>
      <charset val="128"/>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i/>
      <sz val="11"/>
      <color theme="1"/>
      <name val="ＭＳ Ｐゴシック"/>
      <family val="3"/>
      <charset val="128"/>
    </font>
    <font>
      <b/>
      <sz val="28"/>
      <color theme="1"/>
      <name val="ＭＳ Ｐゴシック"/>
      <family val="3"/>
      <charset val="128"/>
    </font>
    <font>
      <sz val="18"/>
      <color indexed="8"/>
      <name val="ＭＳ Ｐゴシック"/>
      <family val="3"/>
      <charset val="128"/>
    </font>
    <font>
      <sz val="16"/>
      <color indexed="8"/>
      <name val="ＭＳ Ｐゴシック"/>
      <family val="3"/>
      <charset val="128"/>
    </font>
    <font>
      <sz val="24"/>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4"/>
      <color indexed="8"/>
      <name val="ＭＳ Ｐゴシック"/>
      <family val="3"/>
      <charset val="128"/>
    </font>
    <font>
      <sz val="11"/>
      <color indexed="8"/>
      <name val="ＭＳ Ｐゴシック"/>
      <family val="3"/>
      <charset val="128"/>
    </font>
    <font>
      <sz val="13"/>
      <color theme="1"/>
      <name val="ＭＳ Ｐゴシック"/>
      <family val="3"/>
      <charset val="128"/>
    </font>
    <font>
      <sz val="9"/>
      <color theme="1"/>
      <name val="ＭＳ Ｐゴシック"/>
      <family val="3"/>
      <charset val="128"/>
    </font>
    <font>
      <i/>
      <sz val="11"/>
      <color theme="1"/>
      <name val="ＭＳ ゴシック"/>
      <family val="3"/>
      <charset val="128"/>
    </font>
    <font>
      <sz val="13"/>
      <color theme="1"/>
      <name val="ＭＳ ゴシック"/>
      <family val="3"/>
      <charset val="128"/>
    </font>
    <font>
      <b/>
      <sz val="11"/>
      <color theme="1"/>
      <name val="ＭＳ ゴシック"/>
      <family val="3"/>
      <charset val="128"/>
    </font>
    <font>
      <sz val="17"/>
      <color theme="1"/>
      <name val="Meiryo UI"/>
      <family val="3"/>
      <charset val="128"/>
    </font>
    <font>
      <sz val="10"/>
      <color theme="1"/>
      <name val="Meiryo UI"/>
      <family val="3"/>
      <charset val="128"/>
    </font>
    <font>
      <sz val="16"/>
      <name val="Meiryo UI"/>
      <family val="3"/>
      <charset val="128"/>
    </font>
    <font>
      <sz val="10"/>
      <name val="Meiryo UI"/>
      <family val="3"/>
      <charset val="128"/>
    </font>
    <font>
      <sz val="12"/>
      <name val="メイリオ"/>
      <family val="3"/>
      <charset val="128"/>
    </font>
    <font>
      <sz val="11"/>
      <name val="メイリオ"/>
      <family val="3"/>
      <charset val="128"/>
    </font>
    <font>
      <sz val="10"/>
      <name val="メイリオ"/>
      <family val="3"/>
      <charset val="128"/>
    </font>
    <font>
      <sz val="14"/>
      <color theme="1"/>
      <name val="ＭＳ 明朝"/>
      <family val="1"/>
      <charset val="128"/>
    </font>
    <font>
      <sz val="12"/>
      <color rgb="FFFF0000"/>
      <name val="ＭＳ Ｐゴシック"/>
      <family val="3"/>
      <charset val="128"/>
    </font>
    <font>
      <b/>
      <sz val="12"/>
      <color rgb="FF002060"/>
      <name val="ＭＳ Ｐゴシック"/>
      <family val="3"/>
      <charset val="128"/>
    </font>
    <font>
      <b/>
      <sz val="14"/>
      <color theme="1"/>
      <name val="ＭＳ ゴシック"/>
      <family val="3"/>
      <charset val="128"/>
    </font>
    <font>
      <sz val="11"/>
      <color theme="1"/>
      <name val="BIZ UDゴシック"/>
      <family val="3"/>
      <charset val="128"/>
    </font>
    <font>
      <b/>
      <sz val="11"/>
      <color rgb="FF002060"/>
      <name val="BIZ UDゴシック"/>
      <family val="3"/>
      <charset val="128"/>
    </font>
    <font>
      <sz val="14"/>
      <color theme="8" tint="-0.249977111117893"/>
      <name val="ＭＳ Ｐゴシック"/>
      <family val="3"/>
      <charset val="128"/>
    </font>
    <font>
      <b/>
      <sz val="22"/>
      <color rgb="FF002060"/>
      <name val="BIZ UDゴシック"/>
      <family val="3"/>
      <charset val="128"/>
    </font>
    <font>
      <sz val="11"/>
      <color theme="8" tint="-0.249977111117893"/>
      <name val="ＭＳ Ｐゴシック"/>
      <family val="3"/>
      <charset val="128"/>
    </font>
    <font>
      <sz val="26"/>
      <color rgb="FFFFC000"/>
      <name val="ＭＳ Ｐゴシック"/>
      <family val="3"/>
      <charset val="128"/>
    </font>
    <font>
      <sz val="12"/>
      <color theme="1"/>
      <name val="BIZ UDゴシック"/>
      <family val="3"/>
      <charset val="128"/>
    </font>
    <font>
      <sz val="28"/>
      <color theme="1"/>
      <name val="BIZ UDゴシック"/>
      <family val="3"/>
      <charset val="128"/>
    </font>
    <font>
      <sz val="12"/>
      <color rgb="FFFF0000"/>
      <name val="ＭＳ 明朝"/>
      <family val="1"/>
      <charset val="128"/>
    </font>
    <font>
      <sz val="12"/>
      <name val="BIZ UDPゴシック"/>
      <family val="3"/>
      <charset val="128"/>
    </font>
    <font>
      <sz val="12"/>
      <color rgb="FF002060"/>
      <name val="BIZ UDPゴシック"/>
      <family val="3"/>
      <charset val="128"/>
    </font>
    <font>
      <sz val="12"/>
      <color rgb="FF002060"/>
      <name val="ＭＳ 明朝"/>
      <family val="1"/>
      <charset val="128"/>
    </font>
    <font>
      <sz val="12"/>
      <color rgb="FF002060"/>
      <name val="ＭＳ Ｐゴシック"/>
      <family val="3"/>
      <charset val="128"/>
    </font>
    <font>
      <sz val="14"/>
      <name val="メイリオ"/>
      <family val="3"/>
      <charset val="128"/>
    </font>
    <font>
      <sz val="28"/>
      <name val="BIZ UDゴシック"/>
      <family val="3"/>
      <charset val="128"/>
    </font>
    <font>
      <sz val="14"/>
      <name val="ＭＳ ゴシック"/>
      <family val="3"/>
      <charset val="128"/>
    </font>
    <font>
      <b/>
      <sz val="28"/>
      <name val="ＭＳ Ｐゴシック"/>
      <family val="3"/>
      <charset val="128"/>
    </font>
    <font>
      <b/>
      <sz val="14"/>
      <name val="BIZ UDゴシック"/>
      <family val="3"/>
      <charset val="128"/>
    </font>
    <font>
      <sz val="13"/>
      <name val="ＭＳ Ｐゴシック"/>
      <family val="3"/>
      <charset val="128"/>
    </font>
    <font>
      <sz val="24"/>
      <name val="BIZ UDゴシック"/>
      <family val="3"/>
      <charset val="128"/>
    </font>
    <font>
      <b/>
      <sz val="26"/>
      <name val="BIZ UDゴシック"/>
      <family val="3"/>
      <charset val="128"/>
    </font>
    <font>
      <sz val="14"/>
      <name val="BIZ UDゴシック"/>
      <family val="3"/>
      <charset val="128"/>
    </font>
    <font>
      <b/>
      <sz val="24"/>
      <name val="BIZ UDゴシック"/>
      <family val="3"/>
      <charset val="128"/>
    </font>
    <font>
      <b/>
      <sz val="12"/>
      <name val="BIZ UDゴシック"/>
      <family val="3"/>
      <charset val="128"/>
    </font>
    <font>
      <b/>
      <sz val="11"/>
      <name val="BIZ UDゴシック"/>
      <family val="3"/>
      <charset val="128"/>
    </font>
    <font>
      <b/>
      <sz val="15"/>
      <name val="BIZ UDゴシック"/>
      <family val="3"/>
      <charset val="128"/>
    </font>
    <font>
      <sz val="16"/>
      <name val="BIZ UDゴシック"/>
      <family val="3"/>
      <charset val="128"/>
    </font>
    <font>
      <sz val="11"/>
      <name val="Meiryo UI"/>
      <family val="3"/>
      <charset val="128"/>
    </font>
    <font>
      <b/>
      <sz val="10"/>
      <name val="Meiryo UI"/>
      <family val="3"/>
      <charset val="128"/>
    </font>
    <font>
      <u/>
      <sz val="10"/>
      <name val="メイリオ"/>
      <family val="3"/>
      <charset val="128"/>
    </font>
    <font>
      <sz val="10"/>
      <color indexed="10"/>
      <name val="メイリオ"/>
      <family val="3"/>
      <charset val="128"/>
    </font>
    <font>
      <sz val="9"/>
      <name val="メイリオ"/>
      <family val="3"/>
      <charset val="128"/>
    </font>
    <font>
      <b/>
      <sz val="36"/>
      <name val="ＭＳ Ｐゴシック"/>
      <family val="3"/>
      <charset val="128"/>
    </font>
    <font>
      <sz val="18"/>
      <name val="BIZ UDゴシック"/>
      <family val="3"/>
      <charset val="128"/>
    </font>
    <font>
      <sz val="18"/>
      <color theme="1"/>
      <name val="BIZ UDゴシック"/>
      <family val="3"/>
      <charset val="128"/>
    </font>
    <font>
      <sz val="24"/>
      <color theme="0"/>
      <name val="BIZ UDゴシック"/>
      <family val="3"/>
      <charset val="128"/>
    </font>
    <font>
      <sz val="12"/>
      <name val="BIZ UDゴシック"/>
      <family val="3"/>
      <charset val="128"/>
    </font>
    <font>
      <sz val="16"/>
      <color rgb="FF002060"/>
      <name val="BIZ UDゴシック"/>
      <family val="3"/>
      <charset val="128"/>
    </font>
    <font>
      <sz val="12"/>
      <color rgb="FFFF0000"/>
      <name val="游ゴシック"/>
      <family val="3"/>
      <charset val="128"/>
      <scheme val="minor"/>
    </font>
    <font>
      <sz val="12"/>
      <name val="Meiryo UI"/>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9"/>
      <name val="Meiryo UI"/>
      <family val="3"/>
      <charset val="128"/>
    </font>
    <font>
      <sz val="10"/>
      <name val="ＭＳ Ｐゴシック"/>
      <family val="3"/>
      <charset val="128"/>
    </font>
    <font>
      <sz val="16"/>
      <name val="ＭＳ Ｐゴシック"/>
      <family val="3"/>
      <charset val="128"/>
    </font>
    <font>
      <sz val="8"/>
      <name val="Meiryo UI"/>
      <family val="3"/>
      <charset val="128"/>
    </font>
    <font>
      <sz val="14"/>
      <name val="Meiryo UI"/>
      <family val="3"/>
      <charset val="128"/>
    </font>
    <font>
      <b/>
      <sz val="22"/>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s>
  <borders count="100">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11">
    <xf numFmtId="0" fontId="0" fillId="0" borderId="0">
      <alignment vertical="center"/>
    </xf>
    <xf numFmtId="38" fontId="20" fillId="0" borderId="0" applyFont="0" applyFill="0" applyBorder="0" applyAlignment="0" applyProtection="0">
      <alignment vertical="center"/>
    </xf>
    <xf numFmtId="0" fontId="11" fillId="0" borderId="0">
      <alignment vertical="center"/>
    </xf>
    <xf numFmtId="0" fontId="42" fillId="0" borderId="0">
      <alignment vertical="center"/>
    </xf>
    <xf numFmtId="6"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54" fillId="0" borderId="0">
      <alignment vertical="center"/>
    </xf>
    <xf numFmtId="0" fontId="11" fillId="0" borderId="0"/>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0" fontId="9" fillId="0" borderId="0">
      <alignment vertical="center"/>
    </xf>
  </cellStyleXfs>
  <cellXfs count="1174">
    <xf numFmtId="0" fontId="0" fillId="0" borderId="0" xfId="0">
      <alignment vertical="center"/>
    </xf>
    <xf numFmtId="0" fontId="12" fillId="2" borderId="0" xfId="2" applyFont="1" applyFill="1">
      <alignment vertical="center"/>
    </xf>
    <xf numFmtId="0" fontId="14" fillId="2" borderId="0" xfId="2" applyFont="1" applyFill="1">
      <alignment vertical="center"/>
    </xf>
    <xf numFmtId="0" fontId="15" fillId="2" borderId="0" xfId="2" applyFont="1" applyFill="1">
      <alignment vertical="center"/>
    </xf>
    <xf numFmtId="0" fontId="14" fillId="2" borderId="0" xfId="2" applyFont="1" applyFill="1" applyAlignment="1">
      <alignment horizontal="right" vertical="center"/>
    </xf>
    <xf numFmtId="0" fontId="17" fillId="2" borderId="0" xfId="2" applyFont="1" applyFill="1">
      <alignment vertical="center"/>
    </xf>
    <xf numFmtId="0" fontId="19" fillId="2" borderId="0" xfId="2" applyFont="1" applyFill="1">
      <alignmen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7" fillId="2" borderId="0" xfId="0" applyFont="1" applyFill="1">
      <alignment vertical="center"/>
    </xf>
    <xf numFmtId="0" fontId="27" fillId="2" borderId="0" xfId="0" applyFont="1" applyFill="1" applyAlignment="1">
      <alignment horizontal="left" vertical="center"/>
    </xf>
    <xf numFmtId="0" fontId="29" fillId="2" borderId="0" xfId="0" applyFont="1" applyFill="1">
      <alignment vertical="center"/>
    </xf>
    <xf numFmtId="0" fontId="27" fillId="2" borderId="0" xfId="0" applyFont="1" applyFill="1" applyAlignment="1">
      <alignment horizontal="center" vertical="center"/>
    </xf>
    <xf numFmtId="0" fontId="30" fillId="2" borderId="0" xfId="0" applyFont="1" applyFill="1">
      <alignment vertical="center"/>
    </xf>
    <xf numFmtId="0" fontId="31" fillId="2" borderId="0" xfId="0" applyFont="1" applyFill="1">
      <alignment vertical="center"/>
    </xf>
    <xf numFmtId="0" fontId="27" fillId="2" borderId="5" xfId="0" applyFont="1" applyFill="1" applyBorder="1" applyAlignment="1">
      <alignment horizontal="center" vertical="center"/>
    </xf>
    <xf numFmtId="0" fontId="27" fillId="2" borderId="5" xfId="0" applyFont="1" applyFill="1" applyBorder="1" applyAlignment="1">
      <alignment horizontal="center" vertical="center" wrapText="1"/>
    </xf>
    <xf numFmtId="0" fontId="22" fillId="2" borderId="0" xfId="0" applyFont="1" applyFill="1" applyAlignment="1">
      <alignment horizontal="center" vertical="center"/>
    </xf>
    <xf numFmtId="0" fontId="33" fillId="2" borderId="0" xfId="0" applyFont="1" applyFill="1">
      <alignment vertical="center"/>
    </xf>
    <xf numFmtId="0" fontId="34" fillId="2" borderId="0" xfId="0" applyFont="1" applyFill="1">
      <alignment vertical="center"/>
    </xf>
    <xf numFmtId="0" fontId="35" fillId="2" borderId="0" xfId="0" applyFont="1" applyFill="1">
      <alignment vertical="center"/>
    </xf>
    <xf numFmtId="0" fontId="35" fillId="2" borderId="1" xfId="0" applyFont="1" applyFill="1" applyBorder="1">
      <alignment vertical="center"/>
    </xf>
    <xf numFmtId="0" fontId="36" fillId="2" borderId="0" xfId="0" applyFont="1" applyFill="1">
      <alignment vertical="center"/>
    </xf>
    <xf numFmtId="0" fontId="37" fillId="2" borderId="0" xfId="0" applyFont="1" applyFill="1">
      <alignment vertical="center"/>
    </xf>
    <xf numFmtId="0" fontId="38" fillId="2" borderId="0" xfId="0" applyFont="1" applyFill="1">
      <alignment vertical="center"/>
    </xf>
    <xf numFmtId="0" fontId="39" fillId="2" borderId="0" xfId="0" applyFont="1" applyFill="1">
      <alignment vertical="center"/>
    </xf>
    <xf numFmtId="0" fontId="40" fillId="2" borderId="0" xfId="0" applyFont="1" applyFill="1">
      <alignment vertical="center"/>
    </xf>
    <xf numFmtId="0" fontId="33" fillId="2" borderId="0" xfId="0" applyFont="1" applyFill="1" applyAlignment="1">
      <alignment horizontal="center" vertical="center"/>
    </xf>
    <xf numFmtId="0" fontId="14" fillId="2" borderId="0" xfId="2" applyFont="1" applyFill="1" applyAlignment="1">
      <alignment vertical="center" wrapText="1"/>
    </xf>
    <xf numFmtId="49" fontId="14" fillId="2" borderId="0" xfId="2" applyNumberFormat="1" applyFont="1" applyFill="1" applyAlignment="1">
      <alignment horizontal="center" vertical="center"/>
    </xf>
    <xf numFmtId="0" fontId="14" fillId="2" borderId="0" xfId="2" applyFont="1" applyFill="1" applyAlignment="1">
      <alignment horizontal="center" vertical="center"/>
    </xf>
    <xf numFmtId="0" fontId="18" fillId="2" borderId="0" xfId="2" applyFont="1" applyFill="1" applyAlignment="1">
      <alignment vertical="top" wrapText="1"/>
    </xf>
    <xf numFmtId="0" fontId="41" fillId="2" borderId="0" xfId="2" applyFont="1" applyFill="1">
      <alignment vertical="center"/>
    </xf>
    <xf numFmtId="0" fontId="19" fillId="2" borderId="0" xfId="2" applyFont="1" applyFill="1" applyAlignment="1">
      <alignment vertical="top"/>
    </xf>
    <xf numFmtId="0" fontId="15" fillId="0" borderId="0" xfId="2" applyFont="1" applyAlignment="1">
      <alignment horizontal="left" vertical="center"/>
    </xf>
    <xf numFmtId="0" fontId="41" fillId="0" borderId="0" xfId="3" applyFont="1">
      <alignment vertical="center"/>
    </xf>
    <xf numFmtId="0" fontId="41" fillId="0" borderId="0" xfId="3" applyFont="1" applyAlignment="1">
      <alignment horizontal="center" vertical="center"/>
    </xf>
    <xf numFmtId="0" fontId="41" fillId="0" borderId="0" xfId="3" applyFont="1" applyAlignment="1">
      <alignment vertical="center" wrapText="1"/>
    </xf>
    <xf numFmtId="0" fontId="46" fillId="0" borderId="0" xfId="3" applyFont="1">
      <alignment vertical="center"/>
    </xf>
    <xf numFmtId="0" fontId="33" fillId="2" borderId="0" xfId="2" applyFont="1" applyFill="1" applyAlignment="1">
      <alignment horizontal="left" vertical="top"/>
    </xf>
    <xf numFmtId="0" fontId="33" fillId="2" borderId="0" xfId="2" applyFont="1" applyFill="1">
      <alignment vertical="center"/>
    </xf>
    <xf numFmtId="0" fontId="47" fillId="2" borderId="0" xfId="2" applyFont="1" applyFill="1" applyAlignment="1">
      <alignment horizontal="right" vertical="center"/>
    </xf>
    <xf numFmtId="0" fontId="11" fillId="2" borderId="0" xfId="2" applyFill="1">
      <alignment vertical="center"/>
    </xf>
    <xf numFmtId="0" fontId="50" fillId="2" borderId="0" xfId="2" applyFont="1" applyFill="1">
      <alignment vertical="center"/>
    </xf>
    <xf numFmtId="0" fontId="35" fillId="2" borderId="0" xfId="2" applyFont="1" applyFill="1" applyAlignment="1">
      <alignment horizontal="center" vertical="center"/>
    </xf>
    <xf numFmtId="0" fontId="33" fillId="2" borderId="27" xfId="2" applyFont="1" applyFill="1" applyBorder="1">
      <alignment vertical="center"/>
    </xf>
    <xf numFmtId="0" fontId="33" fillId="2" borderId="28" xfId="2" applyFont="1" applyFill="1" applyBorder="1">
      <alignment vertical="center"/>
    </xf>
    <xf numFmtId="0" fontId="33" fillId="2" borderId="28" xfId="2" applyFont="1" applyFill="1" applyBorder="1" applyAlignment="1">
      <alignment horizontal="center" vertical="center"/>
    </xf>
    <xf numFmtId="0" fontId="33" fillId="2" borderId="29" xfId="2" applyFont="1" applyFill="1" applyBorder="1">
      <alignment vertical="center"/>
    </xf>
    <xf numFmtId="0" fontId="33" fillId="2" borderId="17" xfId="2" applyFont="1" applyFill="1" applyBorder="1" applyAlignment="1">
      <alignment horizontal="center" vertical="center"/>
    </xf>
    <xf numFmtId="0" fontId="33" fillId="2" borderId="1" xfId="2" applyFont="1" applyFill="1" applyBorder="1" applyAlignment="1">
      <alignment horizontal="center" vertical="center"/>
    </xf>
    <xf numFmtId="0" fontId="33" fillId="2" borderId="9" xfId="2" applyFont="1" applyFill="1" applyBorder="1" applyAlignment="1">
      <alignment horizontal="center" vertical="center"/>
    </xf>
    <xf numFmtId="0" fontId="21" fillId="2" borderId="0" xfId="2" applyFont="1" applyFill="1">
      <alignment vertical="center"/>
    </xf>
    <xf numFmtId="0" fontId="38" fillId="2" borderId="9" xfId="2" applyFont="1" applyFill="1" applyBorder="1" applyAlignment="1">
      <alignment horizontal="center" vertical="center"/>
    </xf>
    <xf numFmtId="0" fontId="33" fillId="2" borderId="0" xfId="2" applyFont="1" applyFill="1" applyAlignment="1">
      <alignment horizontal="center" vertical="center"/>
    </xf>
    <xf numFmtId="0" fontId="33" fillId="2" borderId="28" xfId="2" applyFont="1" applyFill="1" applyBorder="1" applyAlignment="1">
      <alignment horizontal="center" vertical="center" wrapText="1"/>
    </xf>
    <xf numFmtId="0" fontId="33" fillId="2" borderId="0" xfId="2" applyFont="1" applyFill="1" applyAlignment="1">
      <alignment horizontal="center" vertical="center" wrapText="1"/>
    </xf>
    <xf numFmtId="0" fontId="33" fillId="2" borderId="16" xfId="2" applyFont="1" applyFill="1" applyBorder="1" applyAlignment="1">
      <alignment horizontal="center" vertical="center"/>
    </xf>
    <xf numFmtId="0" fontId="33" fillId="2" borderId="0" xfId="2" applyFont="1" applyFill="1" applyAlignment="1">
      <alignment horizontal="left" vertical="center" wrapText="1"/>
    </xf>
    <xf numFmtId="0" fontId="51" fillId="2" borderId="0" xfId="2" applyFont="1" applyFill="1">
      <alignment vertical="center"/>
    </xf>
    <xf numFmtId="0" fontId="52" fillId="2" borderId="16" xfId="2" applyFont="1" applyFill="1" applyBorder="1" applyAlignment="1">
      <alignment horizontal="center" vertical="center" wrapText="1"/>
    </xf>
    <xf numFmtId="0" fontId="33" fillId="2" borderId="14" xfId="2" applyFont="1" applyFill="1" applyBorder="1">
      <alignment vertical="center"/>
    </xf>
    <xf numFmtId="0" fontId="33" fillId="2" borderId="28" xfId="2" applyFont="1" applyFill="1" applyBorder="1" applyAlignment="1">
      <alignment horizontal="left" vertical="center"/>
    </xf>
    <xf numFmtId="0" fontId="33" fillId="2" borderId="13" xfId="2" applyFont="1" applyFill="1" applyBorder="1">
      <alignment vertical="center"/>
    </xf>
    <xf numFmtId="6" fontId="33" fillId="2" borderId="0" xfId="4" applyFont="1" applyFill="1" applyAlignment="1"/>
    <xf numFmtId="6" fontId="33" fillId="2" borderId="0" xfId="4" applyFont="1" applyFill="1">
      <alignment vertical="center"/>
    </xf>
    <xf numFmtId="6" fontId="33" fillId="2" borderId="0" xfId="4" applyFont="1" applyFill="1" applyAlignment="1">
      <alignment vertical="center" wrapText="1"/>
    </xf>
    <xf numFmtId="0" fontId="11" fillId="2" borderId="0" xfId="2" applyFill="1" applyAlignment="1">
      <alignment horizontal="left" vertical="center"/>
    </xf>
    <xf numFmtId="0" fontId="53" fillId="2" borderId="0" xfId="2" applyFont="1" applyFill="1">
      <alignment vertical="center"/>
    </xf>
    <xf numFmtId="0" fontId="54" fillId="2" borderId="0" xfId="2" applyFont="1" applyFill="1">
      <alignment vertical="center"/>
    </xf>
    <xf numFmtId="0" fontId="55" fillId="2" borderId="0" xfId="2" applyFont="1" applyFill="1">
      <alignment vertical="center"/>
    </xf>
    <xf numFmtId="0" fontId="56" fillId="2" borderId="0" xfId="2" applyFont="1" applyFill="1">
      <alignment vertical="center"/>
    </xf>
    <xf numFmtId="0" fontId="56" fillId="2" borderId="0" xfId="2" applyFont="1" applyFill="1" applyAlignment="1">
      <alignment vertical="center" wrapText="1"/>
    </xf>
    <xf numFmtId="0" fontId="57" fillId="2" borderId="0" xfId="2" applyFont="1" applyFill="1">
      <alignment vertical="center"/>
    </xf>
    <xf numFmtId="0" fontId="56" fillId="2" borderId="0" xfId="2" applyFont="1" applyFill="1" applyAlignment="1"/>
    <xf numFmtId="0" fontId="56" fillId="2" borderId="0" xfId="2" applyFont="1" applyFill="1" applyAlignment="1">
      <alignment horizontal="left" vertical="center"/>
    </xf>
    <xf numFmtId="177" fontId="57" fillId="2" borderId="0" xfId="2" applyNumberFormat="1" applyFont="1" applyFill="1">
      <alignment vertical="center"/>
    </xf>
    <xf numFmtId="0" fontId="57" fillId="2" borderId="0" xfId="2" applyFont="1" applyFill="1" applyAlignment="1">
      <alignment horizontal="center" vertical="center"/>
    </xf>
    <xf numFmtId="177" fontId="57" fillId="2" borderId="0" xfId="2" applyNumberFormat="1" applyFont="1" applyFill="1" applyAlignment="1">
      <alignment horizontal="center" vertical="center"/>
    </xf>
    <xf numFmtId="0" fontId="59" fillId="2" borderId="0" xfId="2" applyFont="1" applyFill="1" applyAlignment="1">
      <alignment horizontal="left" vertical="center"/>
    </xf>
    <xf numFmtId="177" fontId="60" fillId="2" borderId="0" xfId="2" applyNumberFormat="1" applyFont="1" applyFill="1" applyAlignment="1">
      <alignment horizontal="center" vertical="center"/>
    </xf>
    <xf numFmtId="0" fontId="60" fillId="2" borderId="0" xfId="2" applyFont="1" applyFill="1" applyAlignment="1">
      <alignment horizontal="center" vertical="center"/>
    </xf>
    <xf numFmtId="0" fontId="54" fillId="2" borderId="0" xfId="2" applyFont="1" applyFill="1" applyAlignment="1">
      <alignment vertical="center" textRotation="255"/>
    </xf>
    <xf numFmtId="0" fontId="61" fillId="2" borderId="13" xfId="2" applyFont="1" applyFill="1" applyBorder="1">
      <alignment vertical="center"/>
    </xf>
    <xf numFmtId="0" fontId="62" fillId="2" borderId="0" xfId="2" applyFont="1" applyFill="1" applyAlignment="1">
      <alignment horizontal="center" vertical="center"/>
    </xf>
    <xf numFmtId="0" fontId="20" fillId="2" borderId="0" xfId="2" applyFont="1" applyFill="1" applyAlignment="1">
      <alignment vertical="center" wrapText="1" shrinkToFit="1"/>
    </xf>
    <xf numFmtId="0" fontId="63" fillId="2" borderId="0" xfId="2" applyFont="1" applyFill="1" applyAlignment="1">
      <alignment horizontal="left"/>
    </xf>
    <xf numFmtId="0" fontId="27" fillId="2" borderId="0" xfId="2" applyFont="1" applyFill="1" applyAlignment="1"/>
    <xf numFmtId="0" fontId="63" fillId="2" borderId="0" xfId="2" applyFont="1" applyFill="1" applyAlignment="1">
      <alignment horizontal="left" vertical="center"/>
    </xf>
    <xf numFmtId="0" fontId="27" fillId="2" borderId="0" xfId="2" applyFont="1" applyFill="1">
      <alignment vertical="center"/>
    </xf>
    <xf numFmtId="0" fontId="27" fillId="2" borderId="0" xfId="2" applyFont="1" applyFill="1" applyAlignment="1">
      <alignment vertical="center" wrapText="1" shrinkToFit="1"/>
    </xf>
    <xf numFmtId="178" fontId="27" fillId="2" borderId="0" xfId="2" applyNumberFormat="1" applyFont="1" applyFill="1">
      <alignment vertical="center"/>
    </xf>
    <xf numFmtId="0" fontId="27" fillId="2" borderId="0" xfId="2" applyFont="1" applyFill="1" applyAlignment="1">
      <alignment horizontal="center" vertical="center"/>
    </xf>
    <xf numFmtId="0" fontId="27" fillId="2" borderId="0" xfId="2" applyFont="1" applyFill="1" applyAlignment="1">
      <alignment horizontal="left" vertical="center"/>
    </xf>
    <xf numFmtId="0" fontId="12" fillId="2" borderId="0" xfId="2" applyFont="1" applyFill="1" applyAlignment="1">
      <alignment vertical="center" textRotation="255"/>
    </xf>
    <xf numFmtId="0" fontId="20" fillId="2" borderId="0" xfId="2" applyFont="1" applyFill="1" applyAlignment="1">
      <alignment vertical="center" wrapText="1"/>
    </xf>
    <xf numFmtId="0" fontId="20" fillId="2" borderId="0" xfId="2" applyFont="1" applyFill="1">
      <alignment vertical="center"/>
    </xf>
    <xf numFmtId="0" fontId="22" fillId="2" borderId="27" xfId="2" applyFont="1" applyFill="1" applyBorder="1">
      <alignment vertical="center"/>
    </xf>
    <xf numFmtId="0" fontId="22" fillId="2" borderId="28" xfId="2" applyFont="1" applyFill="1" applyBorder="1">
      <alignment vertical="center"/>
    </xf>
    <xf numFmtId="0" fontId="22" fillId="2" borderId="14" xfId="2" applyFont="1" applyFill="1" applyBorder="1">
      <alignment vertical="center"/>
    </xf>
    <xf numFmtId="0" fontId="26" fillId="2" borderId="30" xfId="2" applyFont="1" applyFill="1" applyBorder="1" applyAlignment="1">
      <alignment vertical="center" wrapText="1"/>
    </xf>
    <xf numFmtId="179" fontId="27" fillId="2" borderId="28" xfId="5" applyNumberFormat="1" applyFont="1" applyFill="1" applyBorder="1" applyAlignment="1">
      <alignment vertical="center"/>
    </xf>
    <xf numFmtId="179" fontId="27" fillId="2" borderId="15" xfId="5" applyNumberFormat="1" applyFont="1" applyFill="1" applyBorder="1" applyAlignment="1">
      <alignment vertical="center"/>
    </xf>
    <xf numFmtId="179" fontId="27" fillId="2" borderId="29" xfId="5" applyNumberFormat="1" applyFont="1" applyFill="1" applyBorder="1" applyAlignment="1">
      <alignment vertical="center"/>
    </xf>
    <xf numFmtId="0" fontId="26" fillId="2" borderId="17" xfId="2" applyFont="1" applyFill="1" applyBorder="1" applyAlignment="1">
      <alignment horizontal="center" vertical="center" wrapText="1"/>
    </xf>
    <xf numFmtId="0" fontId="26" fillId="2" borderId="29" xfId="2" applyFont="1" applyFill="1" applyBorder="1" applyAlignment="1">
      <alignment vertical="center" shrinkToFit="1"/>
    </xf>
    <xf numFmtId="0" fontId="27" fillId="2" borderId="9" xfId="2" applyFont="1" applyFill="1" applyBorder="1" applyAlignment="1">
      <alignment vertical="center" shrinkToFit="1"/>
    </xf>
    <xf numFmtId="0" fontId="22" fillId="2" borderId="28" xfId="2" applyFont="1" applyFill="1" applyBorder="1" applyAlignment="1">
      <alignment horizontal="center" vertical="top" wrapText="1"/>
    </xf>
    <xf numFmtId="0" fontId="22" fillId="2" borderId="0" xfId="2" applyFont="1" applyFill="1" applyAlignment="1">
      <alignment horizontal="center" vertical="top" wrapText="1"/>
    </xf>
    <xf numFmtId="0" fontId="22" fillId="2" borderId="0" xfId="2" applyFont="1" applyFill="1" applyAlignment="1">
      <alignment vertical="top" wrapText="1"/>
    </xf>
    <xf numFmtId="0" fontId="31" fillId="2" borderId="0" xfId="2" applyFont="1" applyFill="1" applyAlignment="1">
      <alignment horizontal="center" vertical="center" wrapText="1"/>
    </xf>
    <xf numFmtId="0" fontId="22" fillId="2" borderId="0" xfId="2" applyFont="1" applyFill="1">
      <alignment vertical="center"/>
    </xf>
    <xf numFmtId="179" fontId="22" fillId="2" borderId="0" xfId="5" applyNumberFormat="1" applyFont="1" applyFill="1" applyBorder="1" applyAlignment="1">
      <alignment horizontal="right" vertical="center"/>
    </xf>
    <xf numFmtId="179" fontId="22" fillId="2" borderId="0" xfId="5" applyNumberFormat="1" applyFont="1" applyFill="1" applyBorder="1" applyAlignment="1">
      <alignment vertical="center"/>
    </xf>
    <xf numFmtId="180" fontId="22" fillId="2" borderId="0" xfId="5" applyNumberFormat="1" applyFont="1" applyFill="1" applyBorder="1" applyAlignment="1">
      <alignment vertical="center"/>
    </xf>
    <xf numFmtId="0" fontId="22" fillId="2" borderId="17" xfId="2" applyFont="1" applyFill="1" applyBorder="1" applyAlignment="1">
      <alignment vertical="center" wrapText="1" shrinkToFit="1"/>
    </xf>
    <xf numFmtId="179" fontId="26" fillId="2" borderId="17" xfId="5" applyNumberFormat="1" applyFont="1" applyFill="1" applyBorder="1" applyAlignment="1">
      <alignment horizontal="right" vertical="center"/>
    </xf>
    <xf numFmtId="181" fontId="26" fillId="2" borderId="17" xfId="5" applyNumberFormat="1" applyFont="1" applyFill="1" applyBorder="1" applyAlignment="1">
      <alignment vertical="center"/>
    </xf>
    <xf numFmtId="179" fontId="22" fillId="2" borderId="1" xfId="5" applyNumberFormat="1" applyFont="1" applyFill="1" applyBorder="1" applyAlignment="1">
      <alignment horizontal="right" vertical="center"/>
    </xf>
    <xf numFmtId="0" fontId="63" fillId="2" borderId="0" xfId="2" applyFont="1" applyFill="1" applyAlignment="1"/>
    <xf numFmtId="0" fontId="67" fillId="2" borderId="0" xfId="2" applyFont="1" applyFill="1" applyAlignment="1"/>
    <xf numFmtId="0" fontId="22" fillId="2" borderId="0" xfId="2" applyFont="1" applyFill="1" applyAlignment="1">
      <alignment wrapText="1"/>
    </xf>
    <xf numFmtId="0" fontId="68" fillId="2" borderId="0" xfId="2" applyFont="1" applyFill="1">
      <alignment vertical="center"/>
    </xf>
    <xf numFmtId="0" fontId="63" fillId="2" borderId="0" xfId="2" applyFont="1" applyFill="1">
      <alignment vertical="center"/>
    </xf>
    <xf numFmtId="0" fontId="67" fillId="2" borderId="0" xfId="2" applyFont="1" applyFill="1">
      <alignment vertical="center"/>
    </xf>
    <xf numFmtId="38" fontId="69" fillId="2" borderId="0" xfId="2" applyNumberFormat="1" applyFont="1" applyFill="1">
      <alignment vertical="center"/>
    </xf>
    <xf numFmtId="0" fontId="70" fillId="2" borderId="0" xfId="2" applyFont="1" applyFill="1" applyAlignment="1">
      <alignment horizontal="left" vertical="center"/>
    </xf>
    <xf numFmtId="177" fontId="34" fillId="2" borderId="0" xfId="2" applyNumberFormat="1" applyFont="1" applyFill="1" applyAlignment="1">
      <alignment horizontal="center" vertical="center"/>
    </xf>
    <xf numFmtId="0" fontId="34" fillId="2" borderId="0" xfId="2" applyFont="1" applyFill="1" applyAlignment="1">
      <alignment horizontal="center" vertical="center"/>
    </xf>
    <xf numFmtId="0" fontId="12" fillId="2" borderId="0" xfId="2" applyFont="1" applyFill="1" applyAlignment="1">
      <alignment vertical="top"/>
    </xf>
    <xf numFmtId="0" fontId="12" fillId="2" borderId="28" xfId="2" applyFont="1" applyFill="1" applyBorder="1">
      <alignment vertical="center"/>
    </xf>
    <xf numFmtId="0" fontId="26" fillId="2" borderId="28" xfId="2" applyFont="1" applyFill="1" applyBorder="1" applyAlignment="1">
      <alignment vertical="top" wrapText="1"/>
    </xf>
    <xf numFmtId="0" fontId="26" fillId="2" borderId="29" xfId="2" applyFont="1" applyFill="1" applyBorder="1" applyAlignment="1">
      <alignment horizontal="center" vertical="center" wrapText="1"/>
    </xf>
    <xf numFmtId="0" fontId="26" fillId="2" borderId="0" xfId="2" applyFont="1" applyFill="1" applyAlignment="1">
      <alignment vertical="top" wrapText="1"/>
    </xf>
    <xf numFmtId="0" fontId="12" fillId="2" borderId="1" xfId="2" applyFont="1" applyFill="1" applyBorder="1">
      <alignment vertical="center"/>
    </xf>
    <xf numFmtId="0" fontId="26" fillId="2" borderId="1" xfId="2" applyFont="1" applyFill="1" applyBorder="1" applyAlignment="1">
      <alignment vertical="top" wrapText="1"/>
    </xf>
    <xf numFmtId="0" fontId="66" fillId="2" borderId="9" xfId="2" applyFont="1" applyFill="1" applyBorder="1">
      <alignment vertical="center"/>
    </xf>
    <xf numFmtId="0" fontId="22" fillId="2" borderId="0" xfId="2" applyFont="1" applyFill="1" applyAlignment="1">
      <alignment horizontal="center" vertical="top"/>
    </xf>
    <xf numFmtId="0" fontId="71" fillId="2" borderId="0" xfId="2" applyFont="1" applyFill="1">
      <alignment vertical="center"/>
    </xf>
    <xf numFmtId="0" fontId="34" fillId="2" borderId="0" xfId="2" applyFont="1" applyFill="1">
      <alignment vertical="center"/>
    </xf>
    <xf numFmtId="0" fontId="12" fillId="2" borderId="0" xfId="2" applyFont="1" applyFill="1" applyAlignment="1">
      <alignment horizontal="left" vertical="center"/>
    </xf>
    <xf numFmtId="0" fontId="48" fillId="2" borderId="0" xfId="2" applyFont="1" applyFill="1">
      <alignment vertical="center"/>
    </xf>
    <xf numFmtId="0" fontId="49" fillId="2" borderId="0" xfId="2" applyFont="1" applyFill="1">
      <alignment vertical="center"/>
    </xf>
    <xf numFmtId="0" fontId="72" fillId="2" borderId="0" xfId="2" applyFont="1" applyFill="1">
      <alignment vertical="center"/>
    </xf>
    <xf numFmtId="0" fontId="11" fillId="2" borderId="0" xfId="2" applyFill="1" applyAlignment="1">
      <alignment horizontal="center" vertical="center"/>
    </xf>
    <xf numFmtId="0" fontId="73" fillId="2" borderId="0" xfId="2" applyFont="1" applyFill="1" applyAlignment="1">
      <alignment horizontal="center" vertical="center"/>
    </xf>
    <xf numFmtId="0" fontId="72" fillId="2" borderId="0" xfId="2" applyFont="1" applyFill="1" applyAlignment="1">
      <alignment horizontal="center" vertical="center"/>
    </xf>
    <xf numFmtId="0" fontId="45" fillId="2" borderId="0" xfId="2" applyFont="1" applyFill="1">
      <alignment vertical="center"/>
    </xf>
    <xf numFmtId="0" fontId="74" fillId="2" borderId="0" xfId="2" applyFont="1" applyFill="1">
      <alignment vertical="center"/>
    </xf>
    <xf numFmtId="0" fontId="55" fillId="2" borderId="0" xfId="2" applyFont="1" applyFill="1" applyAlignment="1">
      <alignment horizontal="center" vertical="center"/>
    </xf>
    <xf numFmtId="0" fontId="54" fillId="2" borderId="0" xfId="2" applyFont="1" applyFill="1" applyAlignment="1">
      <alignment horizontal="right" vertical="center"/>
    </xf>
    <xf numFmtId="0" fontId="54" fillId="2" borderId="0" xfId="2" applyFont="1" applyFill="1" applyAlignment="1">
      <alignment horizontal="center" vertical="center" wrapText="1"/>
    </xf>
    <xf numFmtId="0" fontId="45" fillId="2" borderId="17" xfId="2" applyFont="1" applyFill="1" applyBorder="1" applyAlignment="1">
      <alignment horizontal="left" vertical="center" wrapText="1"/>
    </xf>
    <xf numFmtId="0" fontId="45" fillId="2" borderId="16" xfId="2" applyFont="1" applyFill="1" applyBorder="1" applyAlignment="1">
      <alignment horizontal="center" vertical="center" wrapText="1"/>
    </xf>
    <xf numFmtId="0" fontId="45" fillId="2" borderId="12" xfId="2" applyFont="1" applyFill="1" applyBorder="1" applyAlignment="1">
      <alignment horizontal="center" vertical="center" wrapText="1"/>
    </xf>
    <xf numFmtId="0" fontId="45" fillId="2" borderId="0" xfId="2" applyFont="1" applyFill="1" applyAlignment="1">
      <alignment vertical="center" wrapText="1"/>
    </xf>
    <xf numFmtId="0" fontId="76" fillId="2" borderId="0" xfId="2" applyFont="1" applyFill="1" applyAlignment="1">
      <alignment horizontal="center" vertical="center" wrapText="1"/>
    </xf>
    <xf numFmtId="0" fontId="76" fillId="2" borderId="0" xfId="2" applyFont="1" applyFill="1" applyAlignment="1">
      <alignment horizontal="left" vertical="center" wrapText="1"/>
    </xf>
    <xf numFmtId="0" fontId="76" fillId="2" borderId="0" xfId="2" applyFont="1" applyFill="1" applyAlignment="1">
      <alignment horizontal="center" vertical="center"/>
    </xf>
    <xf numFmtId="0" fontId="77" fillId="2" borderId="0" xfId="2" applyFont="1" applyFill="1" applyAlignment="1">
      <alignment horizontal="left" vertical="center"/>
    </xf>
    <xf numFmtId="0" fontId="77" fillId="2" borderId="0" xfId="2" applyFont="1" applyFill="1" applyAlignment="1">
      <alignment horizontal="center" vertical="top" wrapText="1"/>
    </xf>
    <xf numFmtId="0" fontId="78" fillId="2" borderId="0" xfId="2" applyFont="1" applyFill="1" applyAlignment="1">
      <alignment horizontal="center" vertical="center" wrapText="1"/>
    </xf>
    <xf numFmtId="0" fontId="79" fillId="2" borderId="0" xfId="2" applyFont="1" applyFill="1" applyAlignment="1">
      <alignment vertical="center" wrapText="1"/>
    </xf>
    <xf numFmtId="0" fontId="80" fillId="2" borderId="0" xfId="2" applyFont="1" applyFill="1" applyAlignment="1">
      <alignment horizontal="left" vertical="center"/>
    </xf>
    <xf numFmtId="0" fontId="81" fillId="2" borderId="0" xfId="2" applyFont="1" applyFill="1" applyAlignment="1">
      <alignment horizontal="center" vertical="center" wrapText="1"/>
    </xf>
    <xf numFmtId="0" fontId="45" fillId="2" borderId="0" xfId="2" applyFont="1" applyFill="1" applyAlignment="1">
      <alignment horizontal="right" vertical="top"/>
    </xf>
    <xf numFmtId="0" fontId="82" fillId="2" borderId="0" xfId="2" applyFont="1" applyFill="1" applyAlignment="1">
      <alignment horizontal="left" vertical="center" wrapText="1"/>
    </xf>
    <xf numFmtId="0" fontId="83" fillId="2" borderId="0" xfId="2" applyFont="1" applyFill="1">
      <alignment vertical="center"/>
    </xf>
    <xf numFmtId="0" fontId="82" fillId="2" borderId="0" xfId="2" applyFont="1" applyFill="1" applyAlignment="1">
      <alignment horizontal="left" vertical="top" wrapText="1"/>
    </xf>
    <xf numFmtId="0" fontId="84" fillId="2" borderId="0" xfId="2" applyFont="1" applyFill="1" applyAlignment="1">
      <alignment horizontal="right" vertical="top"/>
    </xf>
    <xf numFmtId="0" fontId="85" fillId="2" borderId="0" xfId="2" applyFont="1" applyFill="1" applyAlignment="1">
      <alignment horizontal="left" vertical="top"/>
    </xf>
    <xf numFmtId="0" fontId="45" fillId="2" borderId="0" xfId="2" applyFont="1" applyFill="1" applyAlignment="1">
      <alignment horizontal="left" vertical="center"/>
    </xf>
    <xf numFmtId="0" fontId="86" fillId="2" borderId="0" xfId="2" applyFont="1" applyFill="1" applyAlignment="1">
      <alignment horizontal="right" vertical="top"/>
    </xf>
    <xf numFmtId="0" fontId="87" fillId="2" borderId="0" xfId="2" applyFont="1" applyFill="1" applyAlignment="1">
      <alignment horizontal="left" vertical="top"/>
    </xf>
    <xf numFmtId="0" fontId="87" fillId="2" borderId="0" xfId="2" applyFont="1" applyFill="1" applyAlignment="1">
      <alignment horizontal="right" vertical="top"/>
    </xf>
    <xf numFmtId="0" fontId="88" fillId="2" borderId="0" xfId="2" applyFont="1" applyFill="1" applyAlignment="1">
      <alignment horizontal="right" vertical="top"/>
    </xf>
    <xf numFmtId="0" fontId="89" fillId="2" borderId="0" xfId="2" applyFont="1" applyFill="1">
      <alignment vertical="center"/>
    </xf>
    <xf numFmtId="0" fontId="90" fillId="2" borderId="0" xfId="2" applyFont="1" applyFill="1">
      <alignment vertical="center"/>
    </xf>
    <xf numFmtId="0" fontId="91" fillId="2" borderId="0" xfId="2" applyFont="1" applyFill="1">
      <alignment vertical="center"/>
    </xf>
    <xf numFmtId="0" fontId="34" fillId="2" borderId="28" xfId="2" applyFont="1" applyFill="1" applyBorder="1">
      <alignment vertical="center"/>
    </xf>
    <xf numFmtId="0" fontId="12" fillId="2" borderId="29" xfId="2" applyFont="1" applyFill="1" applyBorder="1">
      <alignment vertical="center"/>
    </xf>
    <xf numFmtId="0" fontId="91" fillId="2" borderId="0" xfId="2" applyFont="1" applyFill="1" applyAlignment="1">
      <alignment vertical="center" wrapText="1"/>
    </xf>
    <xf numFmtId="0" fontId="12" fillId="2" borderId="31" xfId="2" applyFont="1" applyFill="1" applyBorder="1">
      <alignment vertical="center"/>
    </xf>
    <xf numFmtId="0" fontId="91" fillId="2" borderId="1" xfId="2" applyFont="1" applyFill="1" applyBorder="1" applyAlignment="1">
      <alignment vertical="center" wrapText="1"/>
    </xf>
    <xf numFmtId="0" fontId="12" fillId="2" borderId="9" xfId="2" applyFont="1" applyFill="1" applyBorder="1">
      <alignment vertical="center"/>
    </xf>
    <xf numFmtId="0" fontId="91" fillId="2" borderId="0" xfId="2" applyFont="1" applyFill="1" applyAlignment="1">
      <alignment horizontal="center" vertical="center"/>
    </xf>
    <xf numFmtId="0" fontId="34" fillId="2" borderId="0" xfId="2" applyFont="1" applyFill="1" applyAlignment="1">
      <alignment horizontal="left" vertical="center"/>
    </xf>
    <xf numFmtId="0" fontId="12" fillId="2" borderId="0" xfId="2" applyFont="1" applyFill="1" applyAlignment="1">
      <alignment horizontal="center" vertical="center"/>
    </xf>
    <xf numFmtId="0" fontId="70" fillId="2" borderId="0" xfId="2" applyFont="1" applyFill="1" applyAlignment="1">
      <alignment horizontal="left" vertical="center" wrapText="1"/>
    </xf>
    <xf numFmtId="0" fontId="91" fillId="2" borderId="0" xfId="2" applyFont="1" applyFill="1" applyAlignment="1">
      <alignment horizontal="center" vertical="center" wrapText="1"/>
    </xf>
    <xf numFmtId="0" fontId="91" fillId="2" borderId="0" xfId="2" applyFont="1" applyFill="1" applyAlignment="1">
      <alignment vertical="top"/>
    </xf>
    <xf numFmtId="38" fontId="91" fillId="2" borderId="0" xfId="5" applyFont="1" applyFill="1" applyBorder="1" applyAlignment="1">
      <alignment horizontal="right" vertical="center"/>
    </xf>
    <xf numFmtId="0" fontId="34" fillId="2" borderId="0" xfId="6" applyFont="1" applyFill="1" applyAlignment="1">
      <alignment horizontal="left" vertical="center"/>
    </xf>
    <xf numFmtId="0" fontId="91" fillId="2" borderId="0" xfId="2" applyFont="1" applyFill="1" applyAlignment="1">
      <alignment horizontal="right" vertical="center"/>
    </xf>
    <xf numFmtId="0" fontId="34" fillId="2" borderId="0" xfId="7" applyFont="1" applyFill="1" applyAlignment="1">
      <alignment vertical="center"/>
    </xf>
    <xf numFmtId="0" fontId="34" fillId="2" borderId="0" xfId="7" applyFont="1" applyFill="1"/>
    <xf numFmtId="0" fontId="91" fillId="2" borderId="0" xfId="7" applyFont="1" applyFill="1"/>
    <xf numFmtId="0" fontId="93" fillId="2" borderId="0" xfId="7" applyFont="1" applyFill="1" applyAlignment="1">
      <alignment horizontal="left" vertical="center"/>
    </xf>
    <xf numFmtId="0" fontId="93" fillId="2" borderId="0" xfId="7" applyFont="1" applyFill="1" applyAlignment="1">
      <alignment horizontal="center" vertical="center"/>
    </xf>
    <xf numFmtId="0" fontId="94" fillId="2" borderId="0" xfId="7" applyFont="1" applyFill="1"/>
    <xf numFmtId="0" fontId="95" fillId="2" borderId="0" xfId="7" applyFont="1" applyFill="1"/>
    <xf numFmtId="0" fontId="12" fillId="2" borderId="0" xfId="7" applyFont="1" applyFill="1"/>
    <xf numFmtId="0" fontId="34" fillId="2" borderId="0" xfId="6" applyFont="1" applyFill="1">
      <alignment vertical="center"/>
    </xf>
    <xf numFmtId="0" fontId="91" fillId="2" borderId="0" xfId="6" applyFont="1" applyFill="1" applyAlignment="1">
      <alignment horizontal="center" vertical="center"/>
    </xf>
    <xf numFmtId="0" fontId="34" fillId="2" borderId="0" xfId="6" applyFont="1" applyFill="1" applyAlignment="1">
      <alignment vertical="center" wrapText="1"/>
    </xf>
    <xf numFmtId="0" fontId="34" fillId="2" borderId="0" xfId="6" applyFont="1" applyFill="1" applyAlignment="1">
      <alignment horizontal="center" vertical="center"/>
    </xf>
    <xf numFmtId="0" fontId="91" fillId="2" borderId="0" xfId="6" applyFont="1" applyFill="1">
      <alignment vertical="center"/>
    </xf>
    <xf numFmtId="0" fontId="34" fillId="2" borderId="16" xfId="6" applyFont="1" applyFill="1" applyBorder="1">
      <alignment vertical="center"/>
    </xf>
    <xf numFmtId="0" fontId="12" fillId="2" borderId="0" xfId="6" applyFont="1" applyFill="1" applyAlignment="1">
      <alignment horizontal="left" vertical="center"/>
    </xf>
    <xf numFmtId="0" fontId="12" fillId="2" borderId="0" xfId="6" applyFont="1" applyFill="1">
      <alignment vertical="center"/>
    </xf>
    <xf numFmtId="0" fontId="34" fillId="2" borderId="15" xfId="6" applyFont="1" applyFill="1" applyBorder="1" applyAlignment="1">
      <alignment horizontal="right" vertical="center"/>
    </xf>
    <xf numFmtId="0" fontId="34" fillId="2" borderId="4" xfId="6" applyFont="1" applyFill="1" applyBorder="1" applyAlignment="1">
      <alignment horizontal="right" vertical="center"/>
    </xf>
    <xf numFmtId="0" fontId="34" fillId="2" borderId="9" xfId="6" applyFont="1" applyFill="1" applyBorder="1" applyAlignment="1">
      <alignment horizontal="right" vertical="center"/>
    </xf>
    <xf numFmtId="0" fontId="12" fillId="2" borderId="0" xfId="7" applyFont="1" applyFill="1" applyAlignment="1">
      <alignment horizontal="left" vertical="center"/>
    </xf>
    <xf numFmtId="0" fontId="12" fillId="2" borderId="0" xfId="6" applyFont="1" applyFill="1" applyAlignment="1">
      <alignment horizontal="left" vertical="center" wrapText="1"/>
    </xf>
    <xf numFmtId="0" fontId="12" fillId="2" borderId="0" xfId="6" applyFont="1" applyFill="1" applyAlignment="1">
      <alignment horizontal="left" vertical="top" wrapText="1"/>
    </xf>
    <xf numFmtId="0" fontId="95" fillId="2" borderId="0" xfId="6" applyFont="1" applyFill="1">
      <alignment vertical="center"/>
    </xf>
    <xf numFmtId="0" fontId="12" fillId="2" borderId="16" xfId="6" applyFont="1" applyFill="1" applyBorder="1" applyAlignment="1">
      <alignment horizontal="center" vertical="center"/>
    </xf>
    <xf numFmtId="0" fontId="90" fillId="2" borderId="0" xfId="6" applyFont="1" applyFill="1">
      <alignment vertical="center"/>
    </xf>
    <xf numFmtId="0" fontId="34" fillId="3" borderId="0" xfId="7" applyFont="1" applyFill="1"/>
    <xf numFmtId="0" fontId="12" fillId="3" borderId="0" xfId="7" applyFont="1" applyFill="1"/>
    <xf numFmtId="0" fontId="12" fillId="3" borderId="0" xfId="7" applyFont="1" applyFill="1" applyAlignment="1">
      <alignment vertical="center"/>
    </xf>
    <xf numFmtId="0" fontId="23" fillId="3" borderId="0" xfId="7" applyFont="1" applyFill="1" applyAlignment="1">
      <alignment horizontal="center" vertical="center"/>
    </xf>
    <xf numFmtId="0" fontId="91" fillId="3" borderId="0" xfId="7" applyFont="1" applyFill="1"/>
    <xf numFmtId="0" fontId="34" fillId="3" borderId="0" xfId="7" applyFont="1" applyFill="1" applyAlignment="1">
      <alignment horizontal="left"/>
    </xf>
    <xf numFmtId="0" fontId="91" fillId="3" borderId="16" xfId="7" applyFont="1" applyFill="1" applyBorder="1" applyAlignment="1">
      <alignment horizontal="center" vertical="center"/>
    </xf>
    <xf numFmtId="0" fontId="34" fillId="3" borderId="16" xfId="7" applyFont="1" applyFill="1" applyBorder="1" applyAlignment="1">
      <alignment horizontal="center" vertical="center" wrapText="1"/>
    </xf>
    <xf numFmtId="0" fontId="99" fillId="3" borderId="16" xfId="7" applyFont="1" applyFill="1" applyBorder="1" applyAlignment="1">
      <alignment horizontal="center" vertical="center" wrapText="1"/>
    </xf>
    <xf numFmtId="0" fontId="34" fillId="3" borderId="0" xfId="7" applyFont="1" applyFill="1" applyAlignment="1">
      <alignment vertical="center"/>
    </xf>
    <xf numFmtId="0" fontId="34" fillId="3" borderId="30" xfId="7" applyFont="1" applyFill="1" applyBorder="1" applyAlignment="1">
      <alignment horizontal="center" vertical="center" shrinkToFit="1"/>
    </xf>
    <xf numFmtId="0" fontId="91" fillId="3" borderId="0" xfId="7" applyFont="1" applyFill="1" applyAlignment="1">
      <alignment vertical="center"/>
    </xf>
    <xf numFmtId="0" fontId="71" fillId="3" borderId="0" xfId="7" applyFont="1" applyFill="1"/>
    <xf numFmtId="0" fontId="12" fillId="3" borderId="0" xfId="7" applyFont="1" applyFill="1" applyAlignment="1">
      <alignment vertical="top" wrapText="1"/>
    </xf>
    <xf numFmtId="0" fontId="33" fillId="2" borderId="0" xfId="6" applyFont="1" applyFill="1">
      <alignment vertical="center"/>
    </xf>
    <xf numFmtId="0" fontId="11" fillId="2" borderId="0" xfId="6" applyFont="1" applyFill="1" applyAlignment="1">
      <alignment horizontal="left" vertical="center"/>
    </xf>
    <xf numFmtId="0" fontId="12" fillId="2" borderId="0" xfId="6" applyFont="1" applyFill="1" applyAlignment="1">
      <alignment vertical="center" wrapText="1"/>
    </xf>
    <xf numFmtId="0" fontId="12" fillId="2" borderId="15" xfId="6" applyFont="1" applyFill="1" applyBorder="1" applyAlignment="1">
      <alignment vertical="center" wrapText="1"/>
    </xf>
    <xf numFmtId="0" fontId="11" fillId="2" borderId="14" xfId="6" applyFont="1" applyFill="1" applyBorder="1">
      <alignment vertical="center"/>
    </xf>
    <xf numFmtId="0" fontId="15" fillId="3" borderId="0" xfId="7" applyFont="1" applyFill="1"/>
    <xf numFmtId="0" fontId="45" fillId="3" borderId="0" xfId="7" applyFont="1" applyFill="1"/>
    <xf numFmtId="0" fontId="41" fillId="3" borderId="0" xfId="7" applyFont="1" applyFill="1"/>
    <xf numFmtId="0" fontId="45" fillId="3" borderId="0" xfId="7" applyFont="1" applyFill="1" applyAlignment="1">
      <alignment vertical="center"/>
    </xf>
    <xf numFmtId="0" fontId="52" fillId="3" borderId="0" xfId="7" applyFont="1" applyFill="1" applyAlignment="1">
      <alignment horizontal="center" vertical="center"/>
    </xf>
    <xf numFmtId="0" fontId="18" fillId="3" borderId="0" xfId="7" applyFont="1" applyFill="1"/>
    <xf numFmtId="0" fontId="41" fillId="3" borderId="0" xfId="7" applyFont="1" applyFill="1" applyAlignment="1">
      <alignment horizontal="left"/>
    </xf>
    <xf numFmtId="0" fontId="18" fillId="3" borderId="16" xfId="7" applyFont="1" applyFill="1" applyBorder="1" applyAlignment="1">
      <alignment horizontal="center" vertical="center"/>
    </xf>
    <xf numFmtId="0" fontId="41" fillId="3" borderId="16" xfId="7" applyFont="1" applyFill="1" applyBorder="1" applyAlignment="1">
      <alignment horizontal="center" vertical="center" wrapText="1"/>
    </xf>
    <xf numFmtId="0" fontId="75" fillId="3" borderId="16" xfId="7" applyFont="1" applyFill="1" applyBorder="1" applyAlignment="1">
      <alignment horizontal="center" vertical="center" wrapText="1"/>
    </xf>
    <xf numFmtId="0" fontId="45" fillId="3" borderId="12" xfId="7" applyFont="1" applyFill="1" applyBorder="1" applyAlignment="1">
      <alignment vertical="center" shrinkToFit="1"/>
    </xf>
    <xf numFmtId="0" fontId="41" fillId="3" borderId="0" xfId="7" applyFont="1" applyFill="1" applyAlignment="1">
      <alignment vertical="center"/>
    </xf>
    <xf numFmtId="38" fontId="100" fillId="3" borderId="0" xfId="9" applyFont="1" applyFill="1" applyBorder="1" applyAlignment="1">
      <alignment vertical="center"/>
    </xf>
    <xf numFmtId="0" fontId="41" fillId="3" borderId="30" xfId="7" applyFont="1" applyFill="1" applyBorder="1" applyAlignment="1">
      <alignment horizontal="center" vertical="center" shrinkToFit="1"/>
    </xf>
    <xf numFmtId="0" fontId="18" fillId="3" borderId="0" xfId="7" applyFont="1" applyFill="1" applyAlignment="1">
      <alignment vertical="center"/>
    </xf>
    <xf numFmtId="0" fontId="102" fillId="3" borderId="0" xfId="7" applyFont="1" applyFill="1"/>
    <xf numFmtId="0" fontId="45" fillId="3" borderId="0" xfId="7" applyFont="1" applyFill="1" applyAlignment="1">
      <alignment vertical="top" wrapText="1"/>
    </xf>
    <xf numFmtId="0" fontId="34" fillId="2" borderId="0" xfId="6" applyFont="1" applyFill="1" applyAlignment="1">
      <alignment horizontal="right" vertical="center"/>
    </xf>
    <xf numFmtId="0" fontId="92" fillId="2" borderId="0" xfId="6" applyFont="1" applyFill="1">
      <alignment vertical="center"/>
    </xf>
    <xf numFmtId="0" fontId="33" fillId="3" borderId="0" xfId="7" applyFont="1" applyFill="1"/>
    <xf numFmtId="38" fontId="62" fillId="3" borderId="0" xfId="9" applyFont="1" applyFill="1" applyBorder="1" applyAlignment="1">
      <alignment vertical="center"/>
    </xf>
    <xf numFmtId="0" fontId="108" fillId="4" borderId="0" xfId="2" applyFont="1" applyFill="1">
      <alignment vertical="center"/>
    </xf>
    <xf numFmtId="0" fontId="108" fillId="0" borderId="52" xfId="2" applyFont="1" applyBorder="1">
      <alignment vertical="center"/>
    </xf>
    <xf numFmtId="0" fontId="108" fillId="0" borderId="53" xfId="2" applyFont="1" applyBorder="1">
      <alignment vertical="center"/>
    </xf>
    <xf numFmtId="0" fontId="108" fillId="0" borderId="54" xfId="2" applyFont="1" applyBorder="1">
      <alignment vertical="center"/>
    </xf>
    <xf numFmtId="0" fontId="108" fillId="0" borderId="14" xfId="2" applyFont="1" applyBorder="1">
      <alignment vertical="center"/>
    </xf>
    <xf numFmtId="0" fontId="108" fillId="0" borderId="46" xfId="2" applyFont="1" applyBorder="1">
      <alignment vertical="center"/>
    </xf>
    <xf numFmtId="0" fontId="108" fillId="0" borderId="56" xfId="2" applyFont="1" applyBorder="1">
      <alignment vertical="center"/>
    </xf>
    <xf numFmtId="0" fontId="108" fillId="0" borderId="57" xfId="2" applyFont="1" applyBorder="1">
      <alignment vertical="center"/>
    </xf>
    <xf numFmtId="0" fontId="108" fillId="0" borderId="31" xfId="2" applyFont="1" applyBorder="1" applyAlignment="1">
      <alignment horizontal="left" vertical="center"/>
    </xf>
    <xf numFmtId="0" fontId="108" fillId="0" borderId="0" xfId="2" applyFont="1" applyBorder="1" applyAlignment="1">
      <alignment horizontal="left" vertical="center"/>
    </xf>
    <xf numFmtId="0" fontId="14" fillId="2" borderId="0" xfId="2" applyFont="1" applyFill="1" applyAlignment="1">
      <alignment vertical="center"/>
    </xf>
    <xf numFmtId="0" fontId="14" fillId="2" borderId="0" xfId="2" applyFont="1" applyFill="1" applyAlignment="1">
      <alignment vertical="top"/>
    </xf>
    <xf numFmtId="0" fontId="23" fillId="2" borderId="14" xfId="2" applyFont="1" applyFill="1" applyBorder="1">
      <alignment vertical="center"/>
    </xf>
    <xf numFmtId="0" fontId="23" fillId="2" borderId="15" xfId="2" applyFont="1" applyFill="1" applyBorder="1">
      <alignment vertical="center"/>
    </xf>
    <xf numFmtId="0" fontId="67" fillId="2" borderId="15" xfId="2" applyFont="1" applyFill="1" applyBorder="1" applyAlignment="1">
      <alignment horizontal="right" vertical="center"/>
    </xf>
    <xf numFmtId="0" fontId="108" fillId="6" borderId="43" xfId="2" applyFont="1" applyFill="1" applyBorder="1">
      <alignment vertical="center"/>
    </xf>
    <xf numFmtId="0" fontId="108" fillId="6" borderId="14" xfId="2" applyFont="1" applyFill="1" applyBorder="1">
      <alignment vertical="center"/>
    </xf>
    <xf numFmtId="0" fontId="108" fillId="2" borderId="48" xfId="2" applyFont="1" applyFill="1" applyBorder="1" applyAlignment="1">
      <alignment vertical="center"/>
    </xf>
    <xf numFmtId="0" fontId="108" fillId="2" borderId="48" xfId="2" applyFont="1" applyFill="1" applyBorder="1">
      <alignment vertical="center"/>
    </xf>
    <xf numFmtId="0" fontId="111" fillId="2" borderId="0" xfId="2" applyFont="1" applyFill="1">
      <alignment vertical="center"/>
    </xf>
    <xf numFmtId="0" fontId="34" fillId="2" borderId="0" xfId="6" applyFont="1" applyFill="1" applyAlignment="1">
      <alignment horizontal="center" vertical="center"/>
    </xf>
    <xf numFmtId="0" fontId="91" fillId="2" borderId="0" xfId="2" applyFont="1" applyFill="1" applyAlignment="1">
      <alignment horizontal="left" vertical="center"/>
    </xf>
    <xf numFmtId="0" fontId="12" fillId="2" borderId="14" xfId="6" applyFont="1" applyFill="1" applyBorder="1">
      <alignment vertical="center"/>
    </xf>
    <xf numFmtId="0" fontId="12" fillId="2" borderId="15" xfId="6" applyFont="1" applyFill="1" applyBorder="1">
      <alignment vertical="center"/>
    </xf>
    <xf numFmtId="0" fontId="12" fillId="2" borderId="14" xfId="6" applyFont="1" applyFill="1" applyBorder="1" applyAlignment="1">
      <alignment vertical="center" wrapText="1"/>
    </xf>
    <xf numFmtId="0" fontId="112" fillId="2" borderId="0" xfId="2" applyFont="1" applyFill="1" applyAlignment="1">
      <alignment horizontal="right" vertical="center"/>
    </xf>
    <xf numFmtId="0" fontId="115" fillId="2" borderId="0" xfId="2" applyFont="1" applyFill="1" applyAlignment="1">
      <alignment horizontal="right" vertical="center"/>
    </xf>
    <xf numFmtId="0" fontId="118" fillId="2" borderId="27" xfId="2" applyFont="1" applyFill="1" applyBorder="1">
      <alignment vertical="center"/>
    </xf>
    <xf numFmtId="0" fontId="116" fillId="2" borderId="17" xfId="2" applyFont="1" applyFill="1" applyBorder="1">
      <alignment vertical="center"/>
    </xf>
    <xf numFmtId="38" fontId="119" fillId="2" borderId="0" xfId="2" applyNumberFormat="1" applyFont="1" applyFill="1" applyAlignment="1">
      <alignment horizontal="center" vertical="center"/>
    </xf>
    <xf numFmtId="0" fontId="14" fillId="2" borderId="0" xfId="2" applyFont="1" applyFill="1" applyAlignment="1">
      <alignment horizontal="left" vertical="center"/>
    </xf>
    <xf numFmtId="0" fontId="96" fillId="2" borderId="0" xfId="6" applyFont="1" applyFill="1" applyAlignment="1">
      <alignment vertical="center"/>
    </xf>
    <xf numFmtId="0" fontId="91" fillId="2" borderId="0" xfId="6" applyFont="1" applyFill="1" applyAlignment="1">
      <alignment vertical="center"/>
    </xf>
    <xf numFmtId="0" fontId="33" fillId="6" borderId="0" xfId="0" applyFont="1" applyFill="1">
      <alignment vertical="center"/>
    </xf>
    <xf numFmtId="0" fontId="19" fillId="2" borderId="0" xfId="2" applyFont="1" applyFill="1" applyAlignment="1">
      <alignment vertical="top" wrapText="1"/>
    </xf>
    <xf numFmtId="0" fontId="122" fillId="2" borderId="0" xfId="0" applyFont="1" applyFill="1" applyAlignment="1">
      <alignment vertical="top" wrapText="1"/>
    </xf>
    <xf numFmtId="0" fontId="14" fillId="2" borderId="0" xfId="0" applyFont="1" applyFill="1">
      <alignment vertical="center"/>
    </xf>
    <xf numFmtId="0" fontId="90" fillId="2" borderId="0" xfId="2" applyFont="1" applyFill="1" applyAlignment="1">
      <alignment horizontal="left" vertical="center"/>
    </xf>
    <xf numFmtId="0" fontId="91" fillId="2" borderId="13" xfId="2" applyFont="1" applyFill="1" applyBorder="1" applyAlignment="1">
      <alignment horizontal="center" vertical="center"/>
    </xf>
    <xf numFmtId="0" fontId="91" fillId="2" borderId="0" xfId="2" applyFont="1" applyFill="1" applyAlignment="1">
      <alignment horizontal="left" vertical="top" wrapText="1"/>
    </xf>
    <xf numFmtId="0" fontId="90" fillId="2" borderId="0" xfId="2" applyFont="1" applyFill="1" applyAlignment="1">
      <alignment horizontal="left" vertical="center" wrapText="1"/>
    </xf>
    <xf numFmtId="0" fontId="91" fillId="2" borderId="0" xfId="6" applyFont="1" applyFill="1" applyAlignment="1">
      <alignment horizontal="center" vertical="center"/>
    </xf>
    <xf numFmtId="0" fontId="34" fillId="2" borderId="29" xfId="6" applyFont="1" applyFill="1" applyBorder="1" applyAlignment="1">
      <alignment horizontal="center" vertical="center"/>
    </xf>
    <xf numFmtId="0" fontId="34" fillId="2" borderId="27" xfId="6" applyFont="1" applyFill="1" applyBorder="1" applyAlignment="1">
      <alignment horizontal="center" vertical="center"/>
    </xf>
    <xf numFmtId="0" fontId="123" fillId="6" borderId="0" xfId="0" applyFont="1" applyFill="1">
      <alignment vertical="center"/>
    </xf>
    <xf numFmtId="0" fontId="124" fillId="6" borderId="0" xfId="0" applyFont="1" applyFill="1">
      <alignment vertical="center"/>
    </xf>
    <xf numFmtId="0" fontId="108" fillId="0" borderId="0" xfId="0" applyFont="1">
      <alignment vertical="center"/>
    </xf>
    <xf numFmtId="0" fontId="128" fillId="6" borderId="12" xfId="0" applyFont="1" applyFill="1" applyBorder="1" applyAlignment="1">
      <alignment horizontal="center" vertical="center"/>
    </xf>
    <xf numFmtId="0" fontId="48" fillId="2" borderId="30" xfId="2" applyFont="1" applyFill="1" applyBorder="1" applyAlignment="1">
      <alignment horizontal="center" vertical="center"/>
    </xf>
    <xf numFmtId="0" fontId="48" fillId="2" borderId="30" xfId="2" applyFont="1" applyFill="1" applyBorder="1">
      <alignment vertical="center"/>
    </xf>
    <xf numFmtId="0" fontId="48" fillId="2" borderId="31" xfId="2" applyFont="1" applyFill="1" applyBorder="1" applyAlignment="1">
      <alignment horizontal="left" vertical="center" shrinkToFit="1"/>
    </xf>
    <xf numFmtId="0" fontId="48" fillId="2" borderId="15" xfId="2" applyFont="1" applyFill="1" applyBorder="1" applyAlignment="1">
      <alignment horizontal="left" vertical="center" shrinkToFit="1"/>
    </xf>
    <xf numFmtId="0" fontId="48" fillId="2" borderId="31" xfId="2" applyFont="1" applyFill="1" applyBorder="1" applyAlignment="1">
      <alignment horizontal="left" vertical="center"/>
    </xf>
    <xf numFmtId="0" fontId="48" fillId="2" borderId="15" xfId="2" applyFont="1" applyFill="1" applyBorder="1" applyAlignment="1">
      <alignment horizontal="left" vertical="center"/>
    </xf>
    <xf numFmtId="38" fontId="133" fillId="2" borderId="13" xfId="5" applyFont="1" applyFill="1" applyBorder="1" applyAlignment="1">
      <alignment horizontal="right" vertical="center" shrinkToFit="1"/>
    </xf>
    <xf numFmtId="38" fontId="133" fillId="2" borderId="49" xfId="5" applyFont="1" applyFill="1" applyBorder="1" applyAlignment="1">
      <alignment horizontal="right" vertical="center" shrinkToFit="1"/>
    </xf>
    <xf numFmtId="0" fontId="48" fillId="2" borderId="50" xfId="2" applyFont="1" applyFill="1" applyBorder="1" applyAlignment="1">
      <alignment horizontal="left" vertical="center" shrinkToFit="1"/>
    </xf>
    <xf numFmtId="0" fontId="48" fillId="2" borderId="50" xfId="2" applyFont="1" applyFill="1" applyBorder="1" applyAlignment="1">
      <alignment horizontal="left" vertical="center"/>
    </xf>
    <xf numFmtId="0" fontId="48" fillId="2" borderId="1" xfId="2" applyFont="1" applyFill="1" applyBorder="1" applyAlignment="1">
      <alignment horizontal="left" vertical="center"/>
    </xf>
    <xf numFmtId="0" fontId="48" fillId="2" borderId="9" xfId="2" applyFont="1" applyFill="1" applyBorder="1" applyAlignment="1">
      <alignment horizontal="left" vertical="center"/>
    </xf>
    <xf numFmtId="0" fontId="48" fillId="2" borderId="0" xfId="2" applyFont="1" applyFill="1" applyAlignment="1">
      <alignment vertical="top"/>
    </xf>
    <xf numFmtId="0" fontId="129" fillId="2" borderId="28" xfId="2" applyFont="1" applyFill="1" applyBorder="1" applyAlignment="1">
      <alignment horizontal="center" vertical="center" wrapText="1"/>
    </xf>
    <xf numFmtId="38" fontId="135" fillId="2" borderId="2" xfId="9" applyFont="1" applyFill="1" applyBorder="1" applyAlignment="1">
      <alignment horizontal="right" vertical="center"/>
    </xf>
    <xf numFmtId="0" fontId="137" fillId="6" borderId="16" xfId="7" applyFont="1" applyFill="1" applyBorder="1" applyAlignment="1">
      <alignment horizontal="center" vertical="center" shrinkToFit="1"/>
    </xf>
    <xf numFmtId="0" fontId="141" fillId="6" borderId="16" xfId="7" applyFont="1" applyFill="1" applyBorder="1" applyAlignment="1">
      <alignment horizontal="left" vertical="center"/>
    </xf>
    <xf numFmtId="0" fontId="105" fillId="6" borderId="16" xfId="7" applyFont="1" applyFill="1" applyBorder="1" applyAlignment="1">
      <alignment vertical="center"/>
    </xf>
    <xf numFmtId="38" fontId="105" fillId="6" borderId="26" xfId="8" applyFont="1" applyFill="1" applyBorder="1" applyAlignment="1">
      <alignment vertical="center"/>
    </xf>
    <xf numFmtId="0" fontId="108" fillId="0" borderId="0" xfId="2" applyFont="1">
      <alignment vertical="center"/>
    </xf>
    <xf numFmtId="0" fontId="108" fillId="6" borderId="41" xfId="2" applyFont="1" applyFill="1" applyBorder="1">
      <alignment vertical="center"/>
    </xf>
    <xf numFmtId="0" fontId="109" fillId="0" borderId="0" xfId="2" applyFont="1">
      <alignment vertical="center"/>
    </xf>
    <xf numFmtId="0" fontId="109" fillId="0" borderId="44" xfId="2" applyFont="1" applyBorder="1">
      <alignment vertical="center"/>
    </xf>
    <xf numFmtId="0" fontId="109" fillId="0" borderId="46" xfId="2" applyFont="1" applyBorder="1">
      <alignment vertical="center"/>
    </xf>
    <xf numFmtId="0" fontId="109" fillId="7" borderId="16" xfId="2" applyFont="1" applyFill="1" applyBorder="1">
      <alignment vertical="center"/>
    </xf>
    <xf numFmtId="0" fontId="109" fillId="0" borderId="16" xfId="2" applyFont="1" applyBorder="1">
      <alignment vertical="center"/>
    </xf>
    <xf numFmtId="0" fontId="109" fillId="0" borderId="16" xfId="2" applyFont="1" applyBorder="1" applyAlignment="1">
      <alignment vertical="center" shrinkToFit="1"/>
    </xf>
    <xf numFmtId="0" fontId="109" fillId="7" borderId="51" xfId="2" applyFont="1" applyFill="1" applyBorder="1" applyAlignment="1">
      <alignment horizontal="left" vertical="center"/>
    </xf>
    <xf numFmtId="0" fontId="109" fillId="7" borderId="40" xfId="2" applyFont="1" applyFill="1" applyBorder="1" applyAlignment="1">
      <alignment horizontal="left" vertical="center"/>
    </xf>
    <xf numFmtId="0" fontId="109" fillId="0" borderId="40" xfId="2" applyFont="1" applyBorder="1" applyAlignment="1">
      <alignment vertical="center" shrinkToFit="1"/>
    </xf>
    <xf numFmtId="0" fontId="109" fillId="7" borderId="58" xfId="2" applyFont="1" applyFill="1" applyBorder="1" applyAlignment="1">
      <alignment horizontal="left" vertical="center"/>
    </xf>
    <xf numFmtId="0" fontId="109" fillId="7" borderId="16" xfId="2" applyFont="1" applyFill="1" applyBorder="1" applyAlignment="1">
      <alignment horizontal="left" vertical="center"/>
    </xf>
    <xf numFmtId="0" fontId="109" fillId="7" borderId="12" xfId="2" applyFont="1" applyFill="1" applyBorder="1" applyAlignment="1">
      <alignment horizontal="left" vertical="center"/>
    </xf>
    <xf numFmtId="0" fontId="109" fillId="2" borderId="16" xfId="2" applyFont="1" applyFill="1" applyBorder="1" applyAlignment="1">
      <alignment horizontal="left" vertical="center"/>
    </xf>
    <xf numFmtId="0" fontId="109" fillId="0" borderId="12" xfId="2" applyFont="1" applyBorder="1" applyAlignment="1">
      <alignment vertical="center" wrapText="1"/>
    </xf>
    <xf numFmtId="0" fontId="109" fillId="0" borderId="1" xfId="2" applyFont="1" applyBorder="1" applyAlignment="1">
      <alignment horizontal="left" vertical="center"/>
    </xf>
    <xf numFmtId="0" fontId="109" fillId="0" borderId="14" xfId="2" applyFont="1" applyBorder="1" applyAlignment="1">
      <alignment horizontal="left" vertical="center"/>
    </xf>
    <xf numFmtId="0" fontId="109" fillId="0" borderId="1" xfId="2" applyFont="1" applyBorder="1">
      <alignment vertical="center"/>
    </xf>
    <xf numFmtId="0" fontId="109" fillId="8" borderId="27" xfId="2" applyFont="1" applyFill="1" applyBorder="1" applyAlignment="1">
      <alignment horizontal="left" vertical="center"/>
    </xf>
    <xf numFmtId="0" fontId="109" fillId="8" borderId="15" xfId="2" applyFont="1" applyFill="1" applyBorder="1" applyAlignment="1">
      <alignment horizontal="left" vertical="center"/>
    </xf>
    <xf numFmtId="0" fontId="109" fillId="0" borderId="16" xfId="2" applyFont="1" applyFill="1" applyBorder="1">
      <alignment vertical="center"/>
    </xf>
    <xf numFmtId="0" fontId="109" fillId="0" borderId="16" xfId="2" applyFont="1" applyFill="1" applyBorder="1" applyAlignment="1">
      <alignment vertical="center" shrinkToFit="1"/>
    </xf>
    <xf numFmtId="0" fontId="109" fillId="8" borderId="51" xfId="2" applyFont="1" applyFill="1" applyBorder="1" applyAlignment="1">
      <alignment vertical="center" shrinkToFit="1"/>
    </xf>
    <xf numFmtId="0" fontId="109" fillId="8" borderId="15" xfId="2" applyFont="1" applyFill="1" applyBorder="1" applyAlignment="1">
      <alignment vertical="center" shrinkToFit="1"/>
    </xf>
    <xf numFmtId="0" fontId="109" fillId="8" borderId="12" xfId="2" applyFont="1" applyFill="1" applyBorder="1" applyAlignment="1">
      <alignment vertical="center" shrinkToFit="1"/>
    </xf>
    <xf numFmtId="0" fontId="109" fillId="9" borderId="40" xfId="2" applyFont="1" applyFill="1" applyBorder="1" applyAlignment="1">
      <alignment horizontal="left" vertical="center"/>
    </xf>
    <xf numFmtId="0" fontId="109" fillId="9" borderId="16" xfId="2" applyFont="1" applyFill="1" applyBorder="1" applyAlignment="1">
      <alignment horizontal="left" vertical="center"/>
    </xf>
    <xf numFmtId="0" fontId="109" fillId="9" borderId="51" xfId="2" applyFont="1" applyFill="1" applyBorder="1" applyAlignment="1">
      <alignment horizontal="left" vertical="center"/>
    </xf>
    <xf numFmtId="0" fontId="109" fillId="9" borderId="12" xfId="2" applyFont="1" applyFill="1" applyBorder="1" applyAlignment="1">
      <alignment horizontal="left" vertical="center"/>
    </xf>
    <xf numFmtId="0" fontId="109" fillId="10" borderId="16" xfId="2" applyFont="1" applyFill="1" applyBorder="1" applyAlignment="1">
      <alignment horizontal="left" vertical="center"/>
    </xf>
    <xf numFmtId="0" fontId="109" fillId="6" borderId="40" xfId="2" applyFont="1" applyFill="1" applyBorder="1" applyAlignment="1">
      <alignment horizontal="left" vertical="center"/>
    </xf>
    <xf numFmtId="0" fontId="109" fillId="6" borderId="16" xfId="2" applyFont="1" applyFill="1" applyBorder="1" applyAlignment="1">
      <alignment horizontal="left" vertical="center"/>
    </xf>
    <xf numFmtId="0" fontId="109" fillId="6" borderId="51" xfId="2" applyFont="1" applyFill="1" applyBorder="1" applyAlignment="1">
      <alignment horizontal="left" vertical="center"/>
    </xf>
    <xf numFmtId="0" fontId="109" fillId="6" borderId="12" xfId="2" applyFont="1" applyFill="1" applyBorder="1" applyAlignment="1">
      <alignment horizontal="left" vertical="center"/>
    </xf>
    <xf numFmtId="0" fontId="109" fillId="2" borderId="16" xfId="2" applyFont="1" applyFill="1" applyBorder="1" applyAlignment="1">
      <alignment vertical="center" shrinkToFit="1"/>
    </xf>
    <xf numFmtId="0" fontId="109" fillId="0" borderId="58" xfId="2" applyFont="1" applyBorder="1" applyAlignment="1">
      <alignment vertical="center" shrinkToFit="1"/>
    </xf>
    <xf numFmtId="0" fontId="109" fillId="0" borderId="14" xfId="2" applyFont="1" applyBorder="1" applyAlignment="1">
      <alignment vertical="center" shrinkToFit="1"/>
    </xf>
    <xf numFmtId="0" fontId="108" fillId="0" borderId="0" xfId="2" applyFont="1" applyAlignment="1">
      <alignment vertical="center" shrinkToFit="1"/>
    </xf>
    <xf numFmtId="0" fontId="145" fillId="0" borderId="16" xfId="2" applyFont="1" applyBorder="1" applyAlignment="1">
      <alignment vertical="center" shrinkToFit="1"/>
    </xf>
    <xf numFmtId="0" fontId="127" fillId="11" borderId="0" xfId="0" applyFont="1" applyFill="1">
      <alignment vertical="center"/>
    </xf>
    <xf numFmtId="0" fontId="108" fillId="11" borderId="0" xfId="0" applyFont="1" applyFill="1">
      <alignment vertical="center"/>
    </xf>
    <xf numFmtId="0" fontId="108" fillId="11" borderId="0" xfId="2" applyFont="1" applyFill="1">
      <alignment vertical="center"/>
    </xf>
    <xf numFmtId="0" fontId="107" fillId="11" borderId="0" xfId="2" applyFont="1" applyFill="1">
      <alignment vertical="center"/>
    </xf>
    <xf numFmtId="0" fontId="109" fillId="11" borderId="16" xfId="2" applyFont="1" applyFill="1" applyBorder="1" applyAlignment="1">
      <alignment horizontal="center" vertical="center"/>
    </xf>
    <xf numFmtId="0" fontId="109" fillId="11" borderId="16" xfId="2" applyFont="1" applyFill="1" applyBorder="1" applyAlignment="1">
      <alignment horizontal="center" vertical="center" shrinkToFit="1"/>
    </xf>
    <xf numFmtId="0" fontId="109" fillId="2" borderId="12" xfId="2" applyFont="1" applyFill="1" applyBorder="1" applyAlignment="1">
      <alignment vertical="center" wrapText="1"/>
    </xf>
    <xf numFmtId="0" fontId="109" fillId="2" borderId="16" xfId="2" applyFont="1" applyFill="1" applyBorder="1">
      <alignment vertical="center"/>
    </xf>
    <xf numFmtId="0" fontId="126" fillId="6" borderId="28" xfId="2" applyFont="1" applyFill="1" applyBorder="1" applyAlignment="1">
      <alignment vertical="center" shrinkToFit="1"/>
    </xf>
    <xf numFmtId="0" fontId="57" fillId="2" borderId="0" xfId="2" applyFont="1" applyFill="1" applyBorder="1" applyAlignment="1">
      <alignment vertical="center" wrapText="1" shrinkToFit="1"/>
    </xf>
    <xf numFmtId="0" fontId="117" fillId="6" borderId="0" xfId="2" applyFont="1" applyFill="1">
      <alignment vertical="center"/>
    </xf>
    <xf numFmtId="0" fontId="131" fillId="6" borderId="13" xfId="2" applyFont="1" applyFill="1" applyBorder="1" applyAlignment="1">
      <alignment horizontal="right" vertical="center"/>
    </xf>
    <xf numFmtId="0" fontId="129" fillId="6" borderId="13" xfId="2" applyFont="1" applyFill="1" applyBorder="1" applyAlignment="1">
      <alignment horizontal="center" vertical="center" wrapText="1"/>
    </xf>
    <xf numFmtId="0" fontId="18" fillId="6" borderId="13" xfId="2" applyFont="1" applyFill="1" applyBorder="1" applyAlignment="1">
      <alignment horizontal="center" vertical="center" wrapText="1"/>
    </xf>
    <xf numFmtId="38" fontId="134" fillId="6" borderId="13" xfId="5" applyFont="1" applyFill="1" applyBorder="1" applyAlignment="1">
      <alignment horizontal="right" vertical="center"/>
    </xf>
    <xf numFmtId="38" fontId="134" fillId="0" borderId="13" xfId="5" applyFont="1" applyFill="1" applyBorder="1" applyAlignment="1">
      <alignment horizontal="right" vertical="center"/>
    </xf>
    <xf numFmtId="0" fontId="136" fillId="6" borderId="13" xfId="0" applyFont="1" applyFill="1" applyBorder="1" applyAlignment="1">
      <alignment horizontal="right" vertical="center" shrinkToFit="1"/>
    </xf>
    <xf numFmtId="38" fontId="133" fillId="6" borderId="14" xfId="1" applyFont="1" applyFill="1" applyBorder="1" applyAlignment="1">
      <alignment horizontal="right" vertical="center" shrinkToFit="1"/>
    </xf>
    <xf numFmtId="0" fontId="28" fillId="6" borderId="0" xfId="2" applyFont="1" applyFill="1" applyAlignment="1">
      <alignment horizontal="right" vertical="center" wrapText="1"/>
    </xf>
    <xf numFmtId="0" fontId="28" fillId="6" borderId="0" xfId="2" applyFont="1" applyFill="1" applyAlignment="1">
      <alignment horizontal="center" vertical="center" wrapText="1"/>
    </xf>
    <xf numFmtId="0" fontId="33" fillId="2" borderId="0" xfId="0" applyFont="1" applyFill="1" applyBorder="1">
      <alignment vertical="center"/>
    </xf>
    <xf numFmtId="0" fontId="33" fillId="0" borderId="0" xfId="0" applyFont="1" applyFill="1" applyBorder="1">
      <alignment vertical="center"/>
    </xf>
    <xf numFmtId="0" fontId="33" fillId="0" borderId="0" xfId="0" applyFont="1" applyFill="1" applyBorder="1" applyAlignment="1">
      <alignment vertical="center"/>
    </xf>
    <xf numFmtId="0" fontId="33" fillId="6" borderId="0" xfId="0" applyFont="1" applyFill="1" applyAlignment="1">
      <alignment horizontal="right" vertical="center"/>
    </xf>
    <xf numFmtId="38" fontId="131" fillId="6" borderId="13" xfId="9" applyFont="1" applyFill="1" applyBorder="1" applyAlignment="1">
      <alignment horizontal="right" vertical="center" shrinkToFit="1"/>
    </xf>
    <xf numFmtId="0" fontId="137" fillId="6" borderId="16" xfId="0" applyFont="1" applyFill="1" applyBorder="1">
      <alignment vertical="center"/>
    </xf>
    <xf numFmtId="0" fontId="34" fillId="6" borderId="0" xfId="6" applyFont="1" applyFill="1" applyAlignment="1">
      <alignment vertical="top" wrapText="1"/>
    </xf>
    <xf numFmtId="38" fontId="45" fillId="6" borderId="16" xfId="9" applyFont="1" applyFill="1" applyBorder="1" applyAlignment="1">
      <alignment vertical="center" shrinkToFit="1"/>
    </xf>
    <xf numFmtId="38" fontId="45" fillId="6" borderId="16" xfId="9" applyFont="1" applyFill="1" applyBorder="1" applyAlignment="1">
      <alignment horizontal="right" vertical="center" shrinkToFit="1"/>
    </xf>
    <xf numFmtId="0" fontId="45" fillId="6" borderId="16" xfId="7" applyFont="1" applyFill="1" applyBorder="1" applyAlignment="1">
      <alignment vertical="center" shrinkToFit="1"/>
    </xf>
    <xf numFmtId="0" fontId="45" fillId="6" borderId="5" xfId="7" applyFont="1" applyFill="1" applyBorder="1" applyAlignment="1">
      <alignment vertical="center" shrinkToFit="1"/>
    </xf>
    <xf numFmtId="0" fontId="123" fillId="2" borderId="0" xfId="0" applyFont="1" applyFill="1" applyBorder="1" applyAlignment="1">
      <alignment vertical="center"/>
    </xf>
    <xf numFmtId="0" fontId="33" fillId="2" borderId="0" xfId="0" applyFont="1" applyFill="1" applyBorder="1" applyAlignment="1">
      <alignment vertical="center"/>
    </xf>
    <xf numFmtId="0" fontId="123" fillId="2" borderId="0" xfId="0" applyFont="1" applyFill="1" applyBorder="1">
      <alignment vertical="center"/>
    </xf>
    <xf numFmtId="58" fontId="108" fillId="6" borderId="41" xfId="2" applyNumberFormat="1" applyFont="1" applyFill="1" applyBorder="1" applyAlignment="1">
      <alignment horizontal="left" vertical="center"/>
    </xf>
    <xf numFmtId="0" fontId="128" fillId="6" borderId="16" xfId="0" applyFont="1" applyFill="1" applyBorder="1" applyAlignment="1">
      <alignment horizontal="center" vertical="center"/>
    </xf>
    <xf numFmtId="3" fontId="149" fillId="0" borderId="14" xfId="2" applyNumberFormat="1" applyFont="1" applyFill="1" applyBorder="1" applyAlignment="1">
      <alignment horizontal="right" vertical="center" shrinkToFit="1"/>
    </xf>
    <xf numFmtId="38" fontId="133" fillId="0" borderId="17" xfId="5" applyFont="1" applyFill="1" applyBorder="1" applyAlignment="1">
      <alignment horizontal="right" vertical="center" shrinkToFit="1"/>
    </xf>
    <xf numFmtId="3" fontId="149" fillId="0" borderId="28" xfId="2" applyNumberFormat="1" applyFont="1" applyFill="1" applyBorder="1" applyAlignment="1">
      <alignment horizontal="right" vertical="center" shrinkToFit="1"/>
    </xf>
    <xf numFmtId="38" fontId="134" fillId="0" borderId="27" xfId="5" applyFont="1" applyFill="1" applyBorder="1" applyAlignment="1">
      <alignment horizontal="right" vertical="center"/>
    </xf>
    <xf numFmtId="38" fontId="134" fillId="0" borderId="6" xfId="5" applyFont="1" applyFill="1" applyBorder="1" applyAlignment="1">
      <alignment horizontal="right" vertical="center"/>
    </xf>
    <xf numFmtId="0" fontId="150" fillId="6" borderId="16" xfId="0" applyFont="1" applyFill="1" applyBorder="1" applyAlignment="1">
      <alignment horizontal="center" vertical="center"/>
    </xf>
    <xf numFmtId="0" fontId="150" fillId="6" borderId="15" xfId="0" applyFont="1" applyFill="1" applyBorder="1" applyAlignment="1">
      <alignment horizontal="center" vertical="center" shrinkToFit="1"/>
    </xf>
    <xf numFmtId="0" fontId="150" fillId="6" borderId="16" xfId="6" applyFont="1" applyFill="1" applyBorder="1" applyAlignment="1">
      <alignment horizontal="center" vertical="center" wrapText="1"/>
    </xf>
    <xf numFmtId="0" fontId="120" fillId="6" borderId="16" xfId="6" applyFont="1" applyFill="1" applyBorder="1" applyAlignment="1">
      <alignment horizontal="right" vertical="center" shrinkToFit="1"/>
    </xf>
    <xf numFmtId="0" fontId="137" fillId="6" borderId="16" xfId="0" applyFont="1" applyFill="1" applyBorder="1" applyAlignment="1">
      <alignment horizontal="center" vertical="center"/>
    </xf>
    <xf numFmtId="0" fontId="120" fillId="6" borderId="16" xfId="6" applyFont="1" applyFill="1" applyBorder="1" applyAlignment="1">
      <alignment horizontal="center" vertical="center" shrinkToFit="1"/>
    </xf>
    <xf numFmtId="0" fontId="9" fillId="0" borderId="0" xfId="10">
      <alignment vertical="center"/>
    </xf>
    <xf numFmtId="0" fontId="9" fillId="0" borderId="0" xfId="10" applyAlignment="1">
      <alignment horizontal="center" vertical="center"/>
    </xf>
    <xf numFmtId="0" fontId="9" fillId="0" borderId="0" xfId="10" applyNumberFormat="1">
      <alignment vertical="center"/>
    </xf>
    <xf numFmtId="183" fontId="9" fillId="0" borderId="0" xfId="10" applyNumberFormat="1">
      <alignment vertical="center"/>
    </xf>
    <xf numFmtId="183" fontId="9" fillId="0" borderId="16" xfId="10" applyNumberFormat="1" applyBorder="1" applyAlignment="1">
      <alignment horizontal="center" vertical="center"/>
    </xf>
    <xf numFmtId="0" fontId="9" fillId="0" borderId="13" xfId="10" applyBorder="1">
      <alignment vertical="center"/>
    </xf>
    <xf numFmtId="183" fontId="9" fillId="0" borderId="16" xfId="10" applyNumberFormat="1" applyBorder="1">
      <alignment vertical="center"/>
    </xf>
    <xf numFmtId="0" fontId="9" fillId="0" borderId="0" xfId="10" applyFill="1">
      <alignment vertical="center"/>
    </xf>
    <xf numFmtId="183" fontId="9" fillId="12" borderId="16" xfId="10" applyNumberFormat="1" applyFill="1" applyBorder="1">
      <alignment vertical="center"/>
    </xf>
    <xf numFmtId="0" fontId="140" fillId="6" borderId="16" xfId="3" applyFont="1" applyFill="1" applyBorder="1" applyAlignment="1">
      <alignment horizontal="center" vertical="center"/>
    </xf>
    <xf numFmtId="0" fontId="151" fillId="2" borderId="13" xfId="2" applyFont="1" applyFill="1" applyBorder="1" applyAlignment="1">
      <alignment horizontal="center" vertical="center" shrinkToFit="1"/>
    </xf>
    <xf numFmtId="0" fontId="151" fillId="2" borderId="16" xfId="2" applyFont="1" applyFill="1" applyBorder="1" applyAlignment="1">
      <alignment horizontal="center" vertical="top" shrinkToFit="1"/>
    </xf>
    <xf numFmtId="0" fontId="151" fillId="2" borderId="16" xfId="2" applyFont="1" applyFill="1" applyBorder="1" applyAlignment="1">
      <alignment horizontal="center" vertical="center" shrinkToFit="1"/>
    </xf>
    <xf numFmtId="0" fontId="151" fillId="2" borderId="40" xfId="2" applyFont="1" applyFill="1" applyBorder="1" applyAlignment="1">
      <alignment horizontal="center" vertical="top" shrinkToFit="1"/>
    </xf>
    <xf numFmtId="0" fontId="151" fillId="2" borderId="27" xfId="2" applyFont="1" applyFill="1" applyBorder="1" applyAlignment="1">
      <alignment horizontal="center" vertical="center" shrinkToFit="1"/>
    </xf>
    <xf numFmtId="0" fontId="151" fillId="2" borderId="40" xfId="2" applyFont="1" applyFill="1" applyBorder="1" applyAlignment="1">
      <alignment horizontal="center" vertical="center" shrinkToFit="1"/>
    </xf>
    <xf numFmtId="0" fontId="9" fillId="0" borderId="16" xfId="10" applyBorder="1" applyAlignment="1">
      <alignment horizontal="center" vertical="center" shrinkToFit="1"/>
    </xf>
    <xf numFmtId="179" fontId="9" fillId="0" borderId="16" xfId="10" applyNumberFormat="1" applyFill="1" applyBorder="1">
      <alignment vertical="center"/>
    </xf>
    <xf numFmtId="184" fontId="9" fillId="0" borderId="16" xfId="10" applyNumberFormat="1" applyBorder="1">
      <alignment vertical="center"/>
    </xf>
    <xf numFmtId="0" fontId="9" fillId="0" borderId="16" xfId="10" applyBorder="1" applyAlignment="1">
      <alignment horizontal="center" vertical="center"/>
    </xf>
    <xf numFmtId="0" fontId="9" fillId="0" borderId="0" xfId="10" applyAlignment="1">
      <alignment horizontal="center" vertical="center"/>
    </xf>
    <xf numFmtId="0" fontId="9" fillId="0" borderId="0" xfId="10" applyAlignment="1">
      <alignment horizontal="center" vertical="center"/>
    </xf>
    <xf numFmtId="0" fontId="9" fillId="0" borderId="16" xfId="10" applyBorder="1">
      <alignment vertical="center"/>
    </xf>
    <xf numFmtId="0" fontId="7" fillId="0" borderId="0" xfId="10" applyFont="1">
      <alignment vertical="center"/>
    </xf>
    <xf numFmtId="0" fontId="9" fillId="12" borderId="59" xfId="10" applyFill="1" applyBorder="1">
      <alignment vertical="center"/>
    </xf>
    <xf numFmtId="0" fontId="9" fillId="12" borderId="60" xfId="10" applyFill="1" applyBorder="1">
      <alignment vertical="center"/>
    </xf>
    <xf numFmtId="0" fontId="8" fillId="12" borderId="26" xfId="10" applyFont="1" applyFill="1" applyBorder="1" applyAlignment="1">
      <alignment horizontal="center" vertical="center"/>
    </xf>
    <xf numFmtId="0" fontId="9" fillId="12" borderId="26" xfId="10" applyFill="1" applyBorder="1">
      <alignment vertical="center"/>
    </xf>
    <xf numFmtId="0" fontId="9" fillId="12" borderId="6" xfId="10" applyFill="1" applyBorder="1">
      <alignment vertical="center"/>
    </xf>
    <xf numFmtId="0" fontId="9" fillId="0" borderId="40" xfId="10" applyBorder="1" applyAlignment="1">
      <alignment horizontal="center" vertical="center" shrinkToFit="1"/>
    </xf>
    <xf numFmtId="183" fontId="9" fillId="0" borderId="40" xfId="10" applyNumberFormat="1" applyBorder="1">
      <alignment vertical="center"/>
    </xf>
    <xf numFmtId="183" fontId="9" fillId="12" borderId="40" xfId="10" applyNumberFormat="1" applyFill="1" applyBorder="1">
      <alignment vertical="center"/>
    </xf>
    <xf numFmtId="179" fontId="9" fillId="0" borderId="40" xfId="10" applyNumberFormat="1" applyFill="1" applyBorder="1">
      <alignment vertical="center"/>
    </xf>
    <xf numFmtId="184" fontId="9" fillId="0" borderId="40" xfId="10" applyNumberFormat="1" applyBorder="1">
      <alignment vertical="center"/>
    </xf>
    <xf numFmtId="0" fontId="9" fillId="0" borderId="26" xfId="10" applyBorder="1" applyAlignment="1">
      <alignment horizontal="center" vertical="center"/>
    </xf>
    <xf numFmtId="183" fontId="9" fillId="0" borderId="26" xfId="10" applyNumberFormat="1" applyBorder="1">
      <alignment vertical="center"/>
    </xf>
    <xf numFmtId="183" fontId="9" fillId="12" borderId="26" xfId="10" applyNumberFormat="1" applyFill="1" applyBorder="1">
      <alignment vertical="center"/>
    </xf>
    <xf numFmtId="179" fontId="9" fillId="0" borderId="61" xfId="10" applyNumberFormat="1" applyFill="1" applyBorder="1">
      <alignment vertical="center"/>
    </xf>
    <xf numFmtId="184" fontId="9" fillId="0" borderId="26" xfId="10" applyNumberFormat="1" applyBorder="1">
      <alignment vertical="center"/>
    </xf>
    <xf numFmtId="0" fontId="9" fillId="0" borderId="16" xfId="10" applyFill="1" applyBorder="1" applyAlignment="1">
      <alignment horizontal="center" vertical="center" shrinkToFit="1"/>
    </xf>
    <xf numFmtId="0" fontId="8" fillId="0" borderId="16" xfId="10" applyFont="1" applyBorder="1" applyAlignment="1">
      <alignment horizontal="center" vertical="center" shrinkToFit="1"/>
    </xf>
    <xf numFmtId="0" fontId="8" fillId="0" borderId="16" xfId="10" applyFont="1" applyFill="1" applyBorder="1" applyAlignment="1">
      <alignment horizontal="center" vertical="center" shrinkToFit="1"/>
    </xf>
    <xf numFmtId="0" fontId="8" fillId="0" borderId="13" xfId="10" applyFont="1" applyBorder="1" applyAlignment="1">
      <alignment horizontal="center" vertical="center" shrinkToFit="1"/>
    </xf>
    <xf numFmtId="0" fontId="8" fillId="12" borderId="59" xfId="10" applyFont="1" applyFill="1" applyBorder="1" applyAlignment="1">
      <alignment horizontal="center" vertical="center" shrinkToFit="1"/>
    </xf>
    <xf numFmtId="0" fontId="9" fillId="0" borderId="70" xfId="10" applyBorder="1">
      <alignment vertical="center"/>
    </xf>
    <xf numFmtId="38" fontId="135" fillId="0" borderId="13" xfId="9" applyFont="1" applyFill="1" applyBorder="1" applyAlignment="1">
      <alignment horizontal="right" vertical="center"/>
    </xf>
    <xf numFmtId="0" fontId="6" fillId="0" borderId="16" xfId="10" applyFont="1" applyBorder="1" applyAlignment="1">
      <alignment horizontal="center" vertical="center"/>
    </xf>
    <xf numFmtId="38" fontId="133" fillId="2" borderId="17" xfId="5" applyFont="1" applyFill="1" applyBorder="1" applyAlignment="1">
      <alignment horizontal="right" vertical="center" shrinkToFit="1"/>
    </xf>
    <xf numFmtId="3" fontId="149" fillId="2" borderId="14" xfId="2" applyNumberFormat="1" applyFont="1" applyFill="1" applyBorder="1" applyAlignment="1">
      <alignment horizontal="right" vertical="center" shrinkToFit="1"/>
    </xf>
    <xf numFmtId="38" fontId="134" fillId="2" borderId="13" xfId="5" applyFont="1" applyFill="1" applyBorder="1" applyAlignment="1">
      <alignment horizontal="right" vertical="center"/>
    </xf>
    <xf numFmtId="0" fontId="129" fillId="0" borderId="30" xfId="2" applyFont="1" applyFill="1" applyBorder="1" applyAlignment="1">
      <alignment horizontal="center" vertical="center" wrapText="1"/>
    </xf>
    <xf numFmtId="0" fontId="151" fillId="0" borderId="13" xfId="2" applyFont="1" applyFill="1" applyBorder="1" applyAlignment="1">
      <alignment horizontal="center" vertical="center" shrinkToFit="1"/>
    </xf>
    <xf numFmtId="0" fontId="33" fillId="0" borderId="1" xfId="2" applyFont="1" applyFill="1" applyBorder="1" applyAlignment="1">
      <alignment horizontal="left" vertical="center" shrinkToFit="1"/>
    </xf>
    <xf numFmtId="0" fontId="45" fillId="0" borderId="0" xfId="2" applyFont="1" applyFill="1">
      <alignment vertical="center"/>
    </xf>
    <xf numFmtId="0" fontId="14" fillId="0" borderId="0" xfId="2" applyFont="1" applyFill="1" applyAlignment="1">
      <alignment horizontal="right" vertical="center"/>
    </xf>
    <xf numFmtId="0" fontId="91" fillId="0" borderId="0" xfId="6" applyFont="1" applyFill="1" applyAlignment="1">
      <alignment horizontal="right" vertical="center"/>
    </xf>
    <xf numFmtId="0" fontId="9" fillId="6" borderId="16" xfId="10" applyFill="1" applyBorder="1" applyAlignment="1">
      <alignment horizontal="center" vertical="center"/>
    </xf>
    <xf numFmtId="0" fontId="9" fillId="6" borderId="16" xfId="10" applyFill="1" applyBorder="1">
      <alignment vertical="center"/>
    </xf>
    <xf numFmtId="183" fontId="9" fillId="6" borderId="16" xfId="10" applyNumberFormat="1" applyFill="1" applyBorder="1">
      <alignment vertical="center"/>
    </xf>
    <xf numFmtId="0" fontId="6" fillId="0" borderId="16" xfId="10" applyFont="1" applyFill="1" applyBorder="1" applyAlignment="1">
      <alignment horizontal="center" vertical="center" shrinkToFit="1"/>
    </xf>
    <xf numFmtId="0" fontId="6" fillId="6" borderId="16" xfId="10" applyFont="1" applyFill="1" applyBorder="1" applyAlignment="1">
      <alignment horizontal="center" vertical="center" shrinkToFit="1"/>
    </xf>
    <xf numFmtId="183" fontId="6" fillId="6" borderId="16" xfId="10" applyNumberFormat="1" applyFont="1" applyFill="1" applyBorder="1" applyAlignment="1">
      <alignment horizontal="center" vertical="center" shrinkToFit="1"/>
    </xf>
    <xf numFmtId="0" fontId="9" fillId="6" borderId="16" xfId="10" applyFill="1" applyBorder="1" applyAlignment="1">
      <alignment horizontal="center" vertical="center" shrinkToFit="1"/>
    </xf>
    <xf numFmtId="0" fontId="8" fillId="0" borderId="16" xfId="10" applyNumberFormat="1" applyFont="1" applyBorder="1" applyAlignment="1">
      <alignment horizontal="center" vertical="center" shrinkToFit="1"/>
    </xf>
    <xf numFmtId="0" fontId="6" fillId="0" borderId="16" xfId="10" applyNumberFormat="1" applyFont="1" applyBorder="1" applyAlignment="1">
      <alignment horizontal="center" vertical="center" shrinkToFit="1"/>
    </xf>
    <xf numFmtId="0" fontId="6" fillId="0" borderId="16" xfId="10" applyFont="1" applyBorder="1" applyAlignment="1">
      <alignment horizontal="center" vertical="center"/>
    </xf>
    <xf numFmtId="0" fontId="9" fillId="0" borderId="16" xfId="10" applyBorder="1" applyAlignment="1">
      <alignment horizontal="center" vertical="center"/>
    </xf>
    <xf numFmtId="0" fontId="34" fillId="0" borderId="0" xfId="6" applyFont="1" applyFill="1" applyAlignment="1">
      <alignment horizontal="center" vertical="center"/>
    </xf>
    <xf numFmtId="185" fontId="139" fillId="0" borderId="26" xfId="9" applyNumberFormat="1" applyFont="1" applyFill="1" applyBorder="1" applyAlignment="1">
      <alignment horizontal="right" vertical="center" shrinkToFit="1"/>
    </xf>
    <xf numFmtId="0" fontId="45" fillId="3" borderId="16" xfId="7" applyFont="1" applyFill="1" applyBorder="1" applyAlignment="1">
      <alignment vertical="center"/>
    </xf>
    <xf numFmtId="0" fontId="5" fillId="0" borderId="70" xfId="10" applyFont="1" applyBorder="1" applyAlignment="1">
      <alignment horizontal="center" vertical="center"/>
    </xf>
    <xf numFmtId="0" fontId="5" fillId="0" borderId="16" xfId="10" applyFont="1" applyBorder="1" applyAlignment="1">
      <alignment horizontal="center" vertical="center"/>
    </xf>
    <xf numFmtId="49" fontId="9" fillId="6" borderId="16" xfId="10" quotePrefix="1" applyNumberFormat="1" applyFill="1" applyBorder="1" applyAlignment="1">
      <alignment horizontal="right" vertical="center"/>
    </xf>
    <xf numFmtId="49" fontId="9" fillId="6" borderId="16" xfId="10" applyNumberFormat="1" applyFill="1" applyBorder="1" applyAlignment="1">
      <alignment horizontal="right" vertical="center"/>
    </xf>
    <xf numFmtId="49" fontId="9" fillId="0" borderId="16" xfId="10" applyNumberFormat="1" applyBorder="1" applyAlignment="1">
      <alignment horizontal="right" vertical="center"/>
    </xf>
    <xf numFmtId="183" fontId="9" fillId="0" borderId="16" xfId="10" applyNumberFormat="1" applyBorder="1" applyAlignment="1">
      <alignment horizontal="right" vertical="center"/>
    </xf>
    <xf numFmtId="0" fontId="9" fillId="0" borderId="16" xfId="10" applyFill="1" applyBorder="1" applyAlignment="1">
      <alignment horizontal="center" vertical="center"/>
    </xf>
    <xf numFmtId="0" fontId="5" fillId="0" borderId="16" xfId="10" applyFont="1" applyFill="1" applyBorder="1" applyAlignment="1">
      <alignment horizontal="center" vertical="center"/>
    </xf>
    <xf numFmtId="0" fontId="129" fillId="0" borderId="0" xfId="2" applyFont="1" applyFill="1" applyAlignment="1">
      <alignment vertical="top" wrapText="1"/>
    </xf>
    <xf numFmtId="0" fontId="41" fillId="0" borderId="30" xfId="3" applyFont="1" applyFill="1" applyBorder="1">
      <alignment vertical="center"/>
    </xf>
    <xf numFmtId="0" fontId="41" fillId="0" borderId="16" xfId="3" applyFont="1" applyFill="1" applyBorder="1" applyAlignment="1">
      <alignment horizontal="center" vertical="center"/>
    </xf>
    <xf numFmtId="0" fontId="52" fillId="0" borderId="16" xfId="2" applyFont="1" applyFill="1" applyBorder="1" applyAlignment="1">
      <alignment horizontal="center" vertical="center" wrapText="1"/>
    </xf>
    <xf numFmtId="0" fontId="57" fillId="0" borderId="13" xfId="2" applyFont="1" applyFill="1" applyBorder="1" applyAlignment="1">
      <alignment horizontal="center" vertical="center" wrapText="1" shrinkToFit="1"/>
    </xf>
    <xf numFmtId="0" fontId="73" fillId="0" borderId="0" xfId="2" applyFont="1" applyFill="1" applyAlignment="1">
      <alignment horizontal="center" vertical="center"/>
    </xf>
    <xf numFmtId="0" fontId="49" fillId="0" borderId="0" xfId="2" applyFont="1" applyFill="1">
      <alignment vertical="center"/>
    </xf>
    <xf numFmtId="0" fontId="48" fillId="0" borderId="30" xfId="2" applyFont="1" applyFill="1" applyBorder="1">
      <alignment vertical="center"/>
    </xf>
    <xf numFmtId="0" fontId="91" fillId="0" borderId="0" xfId="2" applyFont="1" applyFill="1">
      <alignment vertical="center"/>
    </xf>
    <xf numFmtId="0" fontId="41" fillId="3" borderId="16" xfId="7" applyFont="1" applyFill="1" applyBorder="1" applyAlignment="1">
      <alignment horizontal="center" vertical="center"/>
    </xf>
    <xf numFmtId="0" fontId="103" fillId="0" borderId="0" xfId="2" applyFont="1" applyFill="1">
      <alignment vertical="center"/>
    </xf>
    <xf numFmtId="0" fontId="34" fillId="0" borderId="0" xfId="6" applyFont="1" applyFill="1" applyAlignment="1">
      <alignment horizontal="left" vertical="center"/>
    </xf>
    <xf numFmtId="0" fontId="60" fillId="0" borderId="0" xfId="0" applyFont="1">
      <alignment vertical="center"/>
    </xf>
    <xf numFmtId="0" fontId="60" fillId="0" borderId="74" xfId="0" applyFont="1" applyBorder="1">
      <alignment vertical="center"/>
    </xf>
    <xf numFmtId="0" fontId="60" fillId="0" borderId="0" xfId="0" applyFont="1" applyBorder="1">
      <alignment vertical="center"/>
    </xf>
    <xf numFmtId="0" fontId="60" fillId="0" borderId="75" xfId="0" applyFont="1" applyBorder="1">
      <alignment vertical="center"/>
    </xf>
    <xf numFmtId="0" fontId="60" fillId="6" borderId="0" xfId="0" applyFont="1" applyFill="1" applyBorder="1">
      <alignment vertical="center"/>
    </xf>
    <xf numFmtId="0" fontId="60" fillId="0" borderId="0" xfId="0" applyFont="1" applyBorder="1" applyAlignment="1">
      <alignment horizontal="center" vertical="center"/>
    </xf>
    <xf numFmtId="0" fontId="152" fillId="0" borderId="0" xfId="0" applyFont="1" applyBorder="1">
      <alignment vertical="center"/>
    </xf>
    <xf numFmtId="0" fontId="60" fillId="0" borderId="15" xfId="0" applyFont="1" applyBorder="1">
      <alignment vertical="center"/>
    </xf>
    <xf numFmtId="0" fontId="60" fillId="0" borderId="14" xfId="0" applyFont="1" applyBorder="1" applyAlignment="1">
      <alignment horizontal="center" vertical="center"/>
    </xf>
    <xf numFmtId="0" fontId="60" fillId="0" borderId="76" xfId="0" applyFont="1" applyBorder="1">
      <alignment vertical="center"/>
    </xf>
    <xf numFmtId="0" fontId="60" fillId="0" borderId="77" xfId="0" applyFont="1" applyBorder="1">
      <alignment vertical="center"/>
    </xf>
    <xf numFmtId="0" fontId="60" fillId="0" borderId="0" xfId="0" applyFont="1" applyFill="1" applyBorder="1">
      <alignment vertical="center"/>
    </xf>
    <xf numFmtId="186" fontId="60" fillId="0" borderId="0" xfId="0" applyNumberFormat="1" applyFont="1" applyFill="1" applyBorder="1">
      <alignment vertical="center"/>
    </xf>
    <xf numFmtId="0" fontId="60" fillId="0" borderId="0" xfId="0" applyFont="1" applyFill="1" applyBorder="1" applyAlignment="1">
      <alignment horizontal="center" vertical="center"/>
    </xf>
    <xf numFmtId="0" fontId="60" fillId="0" borderId="1" xfId="0" applyFont="1" applyBorder="1">
      <alignment vertical="center"/>
    </xf>
    <xf numFmtId="0" fontId="60" fillId="0" borderId="80" xfId="0" applyFont="1" applyBorder="1" applyAlignment="1">
      <alignment horizontal="center" vertical="center"/>
    </xf>
    <xf numFmtId="0" fontId="60" fillId="0" borderId="81" xfId="0" applyFont="1" applyBorder="1" applyAlignment="1">
      <alignment horizontal="center" vertical="center"/>
    </xf>
    <xf numFmtId="0" fontId="60" fillId="0" borderId="15" xfId="0" applyFont="1" applyBorder="1" applyAlignment="1">
      <alignment horizontal="center" vertical="center"/>
    </xf>
    <xf numFmtId="0" fontId="60" fillId="0" borderId="79" xfId="0" applyFont="1" applyBorder="1" applyAlignment="1">
      <alignment horizontal="center" vertical="center"/>
    </xf>
    <xf numFmtId="0" fontId="60" fillId="0" borderId="28" xfId="0" applyFont="1" applyBorder="1">
      <alignment vertical="center"/>
    </xf>
    <xf numFmtId="0" fontId="60" fillId="0" borderId="78" xfId="0" applyFont="1" applyBorder="1">
      <alignment vertical="center"/>
    </xf>
    <xf numFmtId="0" fontId="60" fillId="12" borderId="0" xfId="0" applyFont="1" applyFill="1" applyBorder="1">
      <alignment vertical="center"/>
    </xf>
    <xf numFmtId="0" fontId="60" fillId="12" borderId="0" xfId="0" applyFont="1" applyFill="1" applyBorder="1" applyAlignment="1">
      <alignment horizontal="center" vertical="center"/>
    </xf>
    <xf numFmtId="0" fontId="60" fillId="12" borderId="81" xfId="0" applyFont="1" applyFill="1" applyBorder="1" applyAlignment="1">
      <alignment horizontal="center" vertical="center"/>
    </xf>
    <xf numFmtId="0" fontId="60" fillId="12" borderId="14" xfId="0" applyFont="1" applyFill="1" applyBorder="1" applyAlignment="1">
      <alignment horizontal="center" vertical="center"/>
    </xf>
    <xf numFmtId="0" fontId="60" fillId="12" borderId="14" xfId="0" applyFont="1" applyFill="1" applyBorder="1">
      <alignment vertical="center"/>
    </xf>
    <xf numFmtId="0" fontId="60" fillId="12" borderId="15" xfId="0" applyFont="1" applyFill="1" applyBorder="1">
      <alignment vertical="center"/>
    </xf>
    <xf numFmtId="187" fontId="60" fillId="12" borderId="13" xfId="0" applyNumberFormat="1" applyFont="1" applyFill="1" applyBorder="1">
      <alignment vertical="center"/>
    </xf>
    <xf numFmtId="187" fontId="60" fillId="12" borderId="14" xfId="0" applyNumberFormat="1" applyFont="1" applyFill="1" applyBorder="1">
      <alignment vertical="center"/>
    </xf>
    <xf numFmtId="187" fontId="60" fillId="12" borderId="80" xfId="0" applyNumberFormat="1" applyFont="1" applyFill="1" applyBorder="1" applyAlignment="1">
      <alignment horizontal="center" vertical="center"/>
    </xf>
    <xf numFmtId="187" fontId="60" fillId="12" borderId="79" xfId="0" applyNumberFormat="1" applyFont="1" applyFill="1" applyBorder="1" applyAlignment="1">
      <alignment horizontal="center" vertical="center"/>
    </xf>
    <xf numFmtId="187" fontId="60" fillId="12" borderId="14" xfId="0" applyNumberFormat="1" applyFont="1" applyFill="1" applyBorder="1" applyAlignment="1">
      <alignment horizontal="center" vertical="center"/>
    </xf>
    <xf numFmtId="187" fontId="60" fillId="6" borderId="80" xfId="0" applyNumberFormat="1" applyFont="1" applyFill="1" applyBorder="1" applyAlignment="1">
      <alignment horizontal="center" vertical="center"/>
    </xf>
    <xf numFmtId="187" fontId="60" fillId="0" borderId="80" xfId="0" applyNumberFormat="1" applyFont="1" applyBorder="1" applyAlignment="1">
      <alignment horizontal="center" vertical="center"/>
    </xf>
    <xf numFmtId="187" fontId="60" fillId="6" borderId="79" xfId="0" applyNumberFormat="1" applyFont="1" applyFill="1" applyBorder="1" applyAlignment="1">
      <alignment horizontal="center" vertical="center"/>
    </xf>
    <xf numFmtId="187" fontId="60" fillId="0" borderId="79" xfId="0" applyNumberFormat="1" applyFont="1" applyBorder="1" applyAlignment="1">
      <alignment horizontal="center" vertical="center"/>
    </xf>
    <xf numFmtId="187" fontId="60" fillId="0" borderId="14" xfId="0" applyNumberFormat="1" applyFont="1" applyBorder="1" applyAlignment="1">
      <alignment horizontal="center" vertical="center"/>
    </xf>
    <xf numFmtId="186" fontId="60" fillId="12" borderId="0" xfId="0" applyNumberFormat="1" applyFont="1" applyFill="1" applyBorder="1">
      <alignment vertical="center"/>
    </xf>
    <xf numFmtId="0" fontId="60" fillId="0" borderId="0" xfId="0" applyFont="1" applyBorder="1" applyAlignment="1">
      <alignment vertical="center" wrapText="1"/>
    </xf>
    <xf numFmtId="0" fontId="60" fillId="0" borderId="0" xfId="0" applyFont="1" applyBorder="1" applyAlignment="1">
      <alignment horizontal="center" vertical="center" wrapText="1"/>
    </xf>
    <xf numFmtId="0" fontId="60" fillId="0" borderId="77" xfId="0" applyFont="1" applyBorder="1" applyAlignment="1">
      <alignment vertical="center" wrapText="1"/>
    </xf>
    <xf numFmtId="0" fontId="11" fillId="0" borderId="14" xfId="6" applyFont="1" applyFill="1" applyBorder="1">
      <alignment vertical="center"/>
    </xf>
    <xf numFmtId="0" fontId="12" fillId="0" borderId="14" xfId="6" applyFont="1" applyFill="1" applyBorder="1">
      <alignment vertical="center"/>
    </xf>
    <xf numFmtId="0" fontId="12" fillId="0" borderId="15" xfId="6" applyFont="1" applyFill="1" applyBorder="1">
      <alignment vertical="center"/>
    </xf>
    <xf numFmtId="0" fontId="41" fillId="3" borderId="16" xfId="7" applyFont="1" applyFill="1" applyBorder="1" applyAlignment="1">
      <alignment horizontal="center" vertical="center" shrinkToFit="1"/>
    </xf>
    <xf numFmtId="49" fontId="9" fillId="6" borderId="16" xfId="10" quotePrefix="1" applyNumberFormat="1" applyFill="1" applyBorder="1" applyAlignment="1">
      <alignment horizontal="center" vertical="center"/>
    </xf>
    <xf numFmtId="0" fontId="140" fillId="6" borderId="13" xfId="2" applyFont="1" applyFill="1" applyBorder="1" applyAlignment="1">
      <alignment horizontal="center" vertical="center" shrinkToFit="1"/>
    </xf>
    <xf numFmtId="188" fontId="128" fillId="6" borderId="9" xfId="1" applyNumberFormat="1" applyFont="1" applyFill="1" applyBorder="1" applyAlignment="1">
      <alignment horizontal="center" vertical="center"/>
    </xf>
    <xf numFmtId="188" fontId="128" fillId="6" borderId="15" xfId="1" applyNumberFormat="1" applyFont="1" applyFill="1" applyBorder="1" applyAlignment="1">
      <alignment horizontal="center" vertical="center"/>
    </xf>
    <xf numFmtId="0" fontId="9" fillId="0" borderId="16" xfId="10" applyBorder="1" applyAlignment="1">
      <alignment horizontal="center" vertical="center"/>
    </xf>
    <xf numFmtId="0" fontId="9" fillId="0" borderId="0" xfId="10" applyAlignment="1">
      <alignment horizontal="center" vertical="center"/>
    </xf>
    <xf numFmtId="0" fontId="153" fillId="2" borderId="0" xfId="2" applyFont="1" applyFill="1" applyAlignment="1">
      <alignment horizontal="left" vertical="center" shrinkToFit="1"/>
    </xf>
    <xf numFmtId="0" fontId="141" fillId="2" borderId="0" xfId="2" applyFont="1" applyFill="1">
      <alignment vertical="center"/>
    </xf>
    <xf numFmtId="0" fontId="153" fillId="2" borderId="0" xfId="2" applyFont="1" applyFill="1">
      <alignment vertical="center"/>
    </xf>
    <xf numFmtId="0" fontId="154" fillId="2" borderId="0" xfId="2" applyFont="1" applyFill="1">
      <alignment vertical="center"/>
    </xf>
    <xf numFmtId="0" fontId="155" fillId="2" borderId="0" xfId="2" applyFont="1" applyFill="1">
      <alignment vertical="center"/>
    </xf>
    <xf numFmtId="0" fontId="156" fillId="2" borderId="82" xfId="2" applyFont="1" applyFill="1" applyBorder="1" applyAlignment="1">
      <alignment vertical="center" shrinkToFit="1"/>
    </xf>
    <xf numFmtId="0" fontId="156" fillId="2" borderId="82" xfId="2" applyFont="1" applyFill="1" applyBorder="1" applyAlignment="1">
      <alignment horizontal="center" vertical="center" shrinkToFit="1"/>
    </xf>
    <xf numFmtId="0" fontId="157" fillId="2" borderId="82" xfId="2" applyFont="1" applyFill="1" applyBorder="1" applyAlignment="1">
      <alignment horizontal="center" vertical="center" wrapText="1" shrinkToFit="1"/>
    </xf>
    <xf numFmtId="0" fontId="158" fillId="2" borderId="0" xfId="2" applyFont="1" applyFill="1" applyAlignment="1">
      <alignment horizontal="center" vertical="center"/>
    </xf>
    <xf numFmtId="0" fontId="156" fillId="2" borderId="0" xfId="2" applyFont="1" applyFill="1">
      <alignment vertical="center"/>
    </xf>
    <xf numFmtId="0" fontId="141" fillId="2" borderId="82" xfId="2" applyFont="1" applyFill="1" applyBorder="1" applyAlignment="1">
      <alignment horizontal="center" vertical="center" shrinkToFit="1"/>
    </xf>
    <xf numFmtId="0" fontId="159" fillId="13" borderId="82" xfId="2" applyFont="1" applyFill="1" applyBorder="1" applyAlignment="1">
      <alignment horizontal="center" vertical="center"/>
    </xf>
    <xf numFmtId="0" fontId="159" fillId="2" borderId="0" xfId="2" applyFont="1" applyFill="1" applyAlignment="1">
      <alignment horizontal="center" vertical="center"/>
    </xf>
    <xf numFmtId="0" fontId="156" fillId="2" borderId="0" xfId="2" applyFont="1" applyFill="1" applyAlignment="1">
      <alignment vertical="center" shrinkToFit="1"/>
    </xf>
    <xf numFmtId="0" fontId="141" fillId="2" borderId="0" xfId="2" applyFont="1" applyFill="1" applyAlignment="1">
      <alignment vertical="center" shrinkToFit="1"/>
    </xf>
    <xf numFmtId="0" fontId="159" fillId="13" borderId="84" xfId="2" applyFont="1" applyFill="1" applyBorder="1" applyAlignment="1">
      <alignment horizontal="center" vertical="center"/>
    </xf>
    <xf numFmtId="0" fontId="141" fillId="2" borderId="0" xfId="2" applyFont="1" applyFill="1" applyAlignment="1">
      <alignment horizontal="left" vertical="center" shrinkToFit="1"/>
    </xf>
    <xf numFmtId="0" fontId="162" fillId="2" borderId="0" xfId="2" applyFont="1" applyFill="1" applyAlignment="1">
      <alignment horizontal="right" vertical="center"/>
    </xf>
    <xf numFmtId="0" fontId="163" fillId="2" borderId="0" xfId="2" applyFont="1" applyFill="1">
      <alignment vertical="center"/>
    </xf>
    <xf numFmtId="0" fontId="164" fillId="2" borderId="0" xfId="2" applyFont="1" applyFill="1">
      <alignment vertical="center"/>
    </xf>
    <xf numFmtId="0" fontId="141" fillId="2" borderId="0" xfId="2" applyFont="1" applyFill="1" applyAlignment="1">
      <alignment horizontal="right" vertical="center"/>
    </xf>
    <xf numFmtId="0" fontId="164" fillId="2" borderId="0" xfId="2" applyFont="1" applyFill="1" applyAlignment="1">
      <alignment horizontal="right" vertical="center"/>
    </xf>
    <xf numFmtId="0" fontId="11" fillId="2" borderId="1" xfId="2" applyFill="1" applyBorder="1" applyAlignment="1">
      <alignment vertical="center" shrinkToFit="1"/>
    </xf>
    <xf numFmtId="0" fontId="154" fillId="2" borderId="0" xfId="2" applyFont="1" applyFill="1" applyAlignment="1">
      <alignment vertical="center" shrinkToFit="1"/>
    </xf>
    <xf numFmtId="0" fontId="165" fillId="2" borderId="0" xfId="2" applyFont="1" applyFill="1" applyAlignment="1">
      <alignment vertical="center" shrinkToFit="1"/>
    </xf>
    <xf numFmtId="0" fontId="33" fillId="2" borderId="1" xfId="2" applyFont="1" applyFill="1" applyBorder="1" applyAlignment="1">
      <alignment vertical="center" shrinkToFit="1"/>
    </xf>
    <xf numFmtId="0" fontId="141" fillId="0" borderId="0" xfId="2" applyFont="1" applyFill="1">
      <alignment vertical="center"/>
    </xf>
    <xf numFmtId="0" fontId="11" fillId="0" borderId="1" xfId="2" applyFill="1" applyBorder="1" applyAlignment="1">
      <alignment vertical="center" shrinkToFit="1"/>
    </xf>
    <xf numFmtId="0" fontId="11" fillId="0" borderId="1" xfId="2" applyFill="1" applyBorder="1" applyAlignment="1">
      <alignment horizontal="left" vertical="center" shrinkToFit="1"/>
    </xf>
    <xf numFmtId="0" fontId="6" fillId="0" borderId="0" xfId="10" applyFont="1" applyFill="1" applyBorder="1" applyAlignment="1">
      <alignment horizontal="center" vertical="center"/>
    </xf>
    <xf numFmtId="0" fontId="6" fillId="0" borderId="0" xfId="10" applyFont="1" applyFill="1" applyBorder="1" applyAlignment="1">
      <alignment horizontal="center" vertical="center" shrinkToFit="1"/>
    </xf>
    <xf numFmtId="0" fontId="45" fillId="0" borderId="13" xfId="2" applyFont="1" applyFill="1" applyBorder="1" applyAlignment="1">
      <alignment horizontal="center" vertical="center" wrapText="1"/>
    </xf>
    <xf numFmtId="0" fontId="11" fillId="0" borderId="0" xfId="2" applyFill="1">
      <alignment vertical="center"/>
    </xf>
    <xf numFmtId="0" fontId="4" fillId="0" borderId="16" xfId="10" applyFont="1" applyBorder="1" applyAlignment="1">
      <alignment horizontal="center" vertical="center"/>
    </xf>
    <xf numFmtId="49" fontId="4" fillId="0" borderId="16" xfId="10" applyNumberFormat="1" applyFont="1" applyBorder="1" applyAlignment="1">
      <alignment horizontal="right" vertical="center"/>
    </xf>
    <xf numFmtId="0" fontId="6" fillId="0" borderId="0" xfId="10" applyFont="1" applyBorder="1" applyAlignment="1">
      <alignment horizontal="center" vertical="center"/>
    </xf>
    <xf numFmtId="0" fontId="6" fillId="0" borderId="68" xfId="10" applyFont="1" applyBorder="1" applyAlignment="1">
      <alignment horizontal="center" vertical="center"/>
    </xf>
    <xf numFmtId="0" fontId="4" fillId="0" borderId="68" xfId="10" applyFont="1" applyBorder="1" applyAlignment="1">
      <alignment horizontal="center" vertical="center"/>
    </xf>
    <xf numFmtId="0" fontId="9" fillId="0" borderId="94" xfId="10" applyBorder="1">
      <alignment vertical="center"/>
    </xf>
    <xf numFmtId="0" fontId="9" fillId="6" borderId="40" xfId="10" applyFill="1" applyBorder="1" applyAlignment="1">
      <alignment horizontal="center" vertical="center" shrinkToFit="1"/>
    </xf>
    <xf numFmtId="0" fontId="9" fillId="6" borderId="40" xfId="10" applyFill="1" applyBorder="1">
      <alignment vertical="center"/>
    </xf>
    <xf numFmtId="49" fontId="9" fillId="6" borderId="40" xfId="10" applyNumberFormat="1" applyFill="1" applyBorder="1" applyAlignment="1">
      <alignment horizontal="right" vertical="center"/>
    </xf>
    <xf numFmtId="49" fontId="9" fillId="6" borderId="40" xfId="10" quotePrefix="1" applyNumberFormat="1" applyFill="1" applyBorder="1" applyAlignment="1">
      <alignment horizontal="center" vertical="center"/>
    </xf>
    <xf numFmtId="183" fontId="9" fillId="6" borderId="40" xfId="10" applyNumberFormat="1" applyFill="1" applyBorder="1">
      <alignment vertical="center"/>
    </xf>
    <xf numFmtId="0" fontId="9" fillId="6" borderId="40" xfId="10" applyFill="1" applyBorder="1" applyAlignment="1">
      <alignment horizontal="center" vertical="center"/>
    </xf>
    <xf numFmtId="183" fontId="9" fillId="0" borderId="96" xfId="10" applyNumberFormat="1" applyBorder="1">
      <alignment vertical="center"/>
    </xf>
    <xf numFmtId="0" fontId="6" fillId="6" borderId="16" xfId="10" applyFont="1" applyFill="1" applyBorder="1" applyAlignment="1">
      <alignment horizontal="center" vertical="center"/>
    </xf>
    <xf numFmtId="0" fontId="6" fillId="6" borderId="40" xfId="10" applyFont="1" applyFill="1" applyBorder="1" applyAlignment="1">
      <alignment horizontal="center" vertical="center"/>
    </xf>
    <xf numFmtId="0" fontId="108" fillId="6" borderId="1" xfId="2" applyFont="1" applyFill="1" applyBorder="1">
      <alignment vertical="center"/>
    </xf>
    <xf numFmtId="176" fontId="141" fillId="13" borderId="0" xfId="2" applyNumberFormat="1" applyFont="1" applyFill="1" applyAlignment="1">
      <alignment horizontal="right" vertical="center"/>
    </xf>
    <xf numFmtId="176" fontId="141" fillId="0" borderId="0" xfId="2" applyNumberFormat="1" applyFont="1" applyFill="1" applyAlignment="1">
      <alignment horizontal="right" vertical="center"/>
    </xf>
    <xf numFmtId="0" fontId="128" fillId="6" borderId="16" xfId="0" applyFont="1" applyFill="1" applyBorder="1" applyAlignment="1">
      <alignment horizontal="center" vertical="center"/>
    </xf>
    <xf numFmtId="0" fontId="3" fillId="6" borderId="16" xfId="10" applyFont="1" applyFill="1" applyBorder="1">
      <alignment vertical="center"/>
    </xf>
    <xf numFmtId="49" fontId="3" fillId="6" borderId="16" xfId="10" quotePrefix="1" applyNumberFormat="1" applyFont="1" applyFill="1" applyBorder="1" applyAlignment="1">
      <alignment horizontal="center" vertical="center"/>
    </xf>
    <xf numFmtId="0" fontId="3" fillId="6" borderId="16" xfId="10" applyFont="1" applyFill="1" applyBorder="1" applyAlignment="1">
      <alignment horizontal="center" vertical="center"/>
    </xf>
    <xf numFmtId="49" fontId="3" fillId="6" borderId="16" xfId="10" quotePrefix="1" applyNumberFormat="1" applyFont="1" applyFill="1" applyBorder="1" applyAlignment="1">
      <alignment horizontal="right" vertical="center"/>
    </xf>
    <xf numFmtId="49" fontId="3" fillId="6" borderId="16" xfId="10" applyNumberFormat="1" applyFont="1" applyFill="1" applyBorder="1" applyAlignment="1">
      <alignment horizontal="right" vertical="center"/>
    </xf>
    <xf numFmtId="0" fontId="2" fillId="0" borderId="16" xfId="10" applyFont="1" applyBorder="1" applyAlignment="1">
      <alignment horizontal="center" vertical="center"/>
    </xf>
    <xf numFmtId="0" fontId="2" fillId="0" borderId="13" xfId="10" applyFont="1" applyBorder="1" applyAlignment="1">
      <alignment horizontal="center" vertical="center"/>
    </xf>
    <xf numFmtId="0" fontId="2" fillId="0" borderId="16" xfId="10" applyNumberFormat="1" applyFont="1" applyBorder="1" applyAlignment="1">
      <alignment horizontal="center" vertical="center" shrinkToFit="1"/>
    </xf>
    <xf numFmtId="0" fontId="2" fillId="0" borderId="0" xfId="10" applyFont="1">
      <alignment vertical="center"/>
    </xf>
    <xf numFmtId="183" fontId="0" fillId="0" borderId="0" xfId="10" applyNumberFormat="1" applyFont="1">
      <alignment vertical="center"/>
    </xf>
    <xf numFmtId="0" fontId="138" fillId="6" borderId="16" xfId="7" applyFont="1" applyFill="1" applyBorder="1" applyAlignment="1">
      <alignment horizontal="center" vertical="center" shrinkToFit="1"/>
    </xf>
    <xf numFmtId="188" fontId="139" fillId="0" borderId="16" xfId="9" applyNumberFormat="1" applyFont="1" applyFill="1" applyBorder="1" applyAlignment="1">
      <alignment horizontal="right" vertical="center" shrinkToFit="1"/>
    </xf>
    <xf numFmtId="188" fontId="139" fillId="0" borderId="26" xfId="9" applyNumberFormat="1" applyFont="1" applyFill="1" applyBorder="1" applyAlignment="1">
      <alignment horizontal="right" vertical="center" shrinkToFit="1"/>
    </xf>
    <xf numFmtId="187" fontId="45" fillId="3" borderId="16" xfId="7" applyNumberFormat="1" applyFont="1" applyFill="1" applyBorder="1" applyAlignment="1">
      <alignment vertical="center"/>
    </xf>
    <xf numFmtId="181" fontId="45" fillId="3" borderId="16" xfId="7" applyNumberFormat="1" applyFont="1" applyFill="1" applyBorder="1" applyAlignment="1">
      <alignment vertical="center"/>
    </xf>
    <xf numFmtId="0" fontId="108" fillId="0" borderId="0" xfId="0" applyFont="1" applyAlignment="1">
      <alignment vertical="center" wrapText="1"/>
    </xf>
    <xf numFmtId="0" fontId="108" fillId="0" borderId="0" xfId="2" applyFont="1">
      <alignment vertical="center"/>
    </xf>
    <xf numFmtId="0" fontId="109" fillId="11" borderId="13" xfId="2" applyFont="1" applyFill="1" applyBorder="1" applyAlignment="1">
      <alignment horizontal="center" vertical="center"/>
    </xf>
    <xf numFmtId="0" fontId="109" fillId="11" borderId="15" xfId="2" applyFont="1" applyFill="1" applyBorder="1" applyAlignment="1">
      <alignment horizontal="center" vertical="center"/>
    </xf>
    <xf numFmtId="0" fontId="109" fillId="7" borderId="27" xfId="2" applyFont="1" applyFill="1" applyBorder="1" applyAlignment="1">
      <alignment horizontal="center" vertical="center" shrinkToFit="1"/>
    </xf>
    <xf numFmtId="0" fontId="109" fillId="7" borderId="29" xfId="2" applyFont="1" applyFill="1" applyBorder="1" applyAlignment="1">
      <alignment horizontal="center" vertical="center" shrinkToFit="1"/>
    </xf>
    <xf numFmtId="0" fontId="109" fillId="0" borderId="0" xfId="2" applyFont="1" applyAlignment="1">
      <alignment vertical="center" wrapText="1"/>
    </xf>
    <xf numFmtId="0" fontId="108" fillId="6" borderId="1" xfId="2" applyFont="1" applyFill="1" applyBorder="1">
      <alignment vertical="center"/>
    </xf>
    <xf numFmtId="0" fontId="108" fillId="6" borderId="55" xfId="2" applyFont="1" applyFill="1" applyBorder="1">
      <alignment vertical="center"/>
    </xf>
    <xf numFmtId="0" fontId="108" fillId="6" borderId="41" xfId="2" applyFont="1" applyFill="1" applyBorder="1">
      <alignment vertical="center"/>
    </xf>
    <xf numFmtId="0" fontId="108" fillId="6" borderId="48" xfId="2" applyFont="1" applyFill="1" applyBorder="1">
      <alignment vertical="center"/>
    </xf>
    <xf numFmtId="0" fontId="109" fillId="5" borderId="0" xfId="2" applyFont="1" applyFill="1" applyAlignment="1">
      <alignment vertical="center" wrapText="1"/>
    </xf>
    <xf numFmtId="0" fontId="9" fillId="0" borderId="63" xfId="10" applyBorder="1" applyAlignment="1">
      <alignment horizontal="center" vertical="center"/>
    </xf>
    <xf numFmtId="0" fontId="9" fillId="0" borderId="43" xfId="10" applyBorder="1" applyAlignment="1">
      <alignment horizontal="center" vertical="center"/>
    </xf>
    <xf numFmtId="0" fontId="9" fillId="0" borderId="13" xfId="10" applyFill="1" applyBorder="1" applyAlignment="1">
      <alignment horizontal="center" vertical="center"/>
    </xf>
    <xf numFmtId="0" fontId="9" fillId="0" borderId="15" xfId="10" applyFill="1" applyBorder="1" applyAlignment="1">
      <alignment horizontal="center" vertical="center"/>
    </xf>
    <xf numFmtId="0" fontId="4" fillId="0" borderId="66" xfId="10" applyFont="1" applyBorder="1" applyAlignment="1">
      <alignment horizontal="center" vertical="center"/>
    </xf>
    <xf numFmtId="0" fontId="9" fillId="0" borderId="67" xfId="10" applyBorder="1" applyAlignment="1">
      <alignment horizontal="center" vertical="center"/>
    </xf>
    <xf numFmtId="0" fontId="9" fillId="0" borderId="97" xfId="10" applyBorder="1" applyAlignment="1">
      <alignment horizontal="center" vertical="center"/>
    </xf>
    <xf numFmtId="0" fontId="9" fillId="0" borderId="98" xfId="10" applyBorder="1" applyAlignment="1">
      <alignment horizontal="center" vertical="center"/>
    </xf>
    <xf numFmtId="0" fontId="9" fillId="0" borderId="99" xfId="10" applyBorder="1" applyAlignment="1">
      <alignment horizontal="center" vertical="center"/>
    </xf>
    <xf numFmtId="0" fontId="5" fillId="0" borderId="0" xfId="10" applyFont="1" applyAlignment="1">
      <alignment horizontal="center" vertical="center"/>
    </xf>
    <xf numFmtId="0" fontId="5" fillId="0" borderId="41" xfId="10" applyFont="1" applyBorder="1" applyAlignment="1">
      <alignment horizontal="center" vertical="center"/>
    </xf>
    <xf numFmtId="0" fontId="9" fillId="6" borderId="13" xfId="10" applyFill="1" applyBorder="1" applyAlignment="1">
      <alignment horizontal="center" vertical="center"/>
    </xf>
    <xf numFmtId="0" fontId="9" fillId="6" borderId="15" xfId="10" applyFill="1" applyBorder="1" applyAlignment="1">
      <alignment horizontal="center" vertical="center"/>
    </xf>
    <xf numFmtId="0" fontId="9" fillId="0" borderId="95" xfId="10" applyBorder="1" applyAlignment="1">
      <alignment horizontal="center" vertical="center"/>
    </xf>
    <xf numFmtId="0" fontId="9" fillId="0" borderId="96" xfId="10" applyBorder="1" applyAlignment="1">
      <alignment horizontal="center" vertical="center"/>
    </xf>
    <xf numFmtId="0" fontId="9" fillId="6" borderId="27" xfId="10" applyFill="1" applyBorder="1" applyAlignment="1">
      <alignment horizontal="center" vertical="center"/>
    </xf>
    <xf numFmtId="0" fontId="9" fillId="6" borderId="29" xfId="10" applyFill="1" applyBorder="1" applyAlignment="1">
      <alignment horizontal="center" vertical="center"/>
    </xf>
    <xf numFmtId="183" fontId="9" fillId="0" borderId="64" xfId="10" applyNumberFormat="1" applyBorder="1" applyAlignment="1">
      <alignment horizontal="center" vertical="center"/>
    </xf>
    <xf numFmtId="183" fontId="9" fillId="0" borderId="65" xfId="10" applyNumberFormat="1" applyBorder="1" applyAlignment="1">
      <alignment horizontal="center" vertical="center"/>
    </xf>
    <xf numFmtId="0" fontId="9" fillId="0" borderId="62" xfId="10" applyBorder="1" applyAlignment="1">
      <alignment horizontal="center" vertical="center"/>
    </xf>
    <xf numFmtId="0" fontId="9" fillId="0" borderId="16" xfId="10" applyBorder="1" applyAlignment="1">
      <alignment horizontal="center" vertical="center"/>
    </xf>
    <xf numFmtId="0" fontId="9" fillId="0" borderId="62" xfId="10" applyNumberFormat="1" applyBorder="1" applyAlignment="1">
      <alignment horizontal="center" vertical="center"/>
    </xf>
    <xf numFmtId="0" fontId="9" fillId="0" borderId="16" xfId="10" applyNumberFormat="1" applyBorder="1" applyAlignment="1">
      <alignment horizontal="center" vertical="center"/>
    </xf>
    <xf numFmtId="0" fontId="3" fillId="6" borderId="13" xfId="10" applyFont="1" applyFill="1" applyBorder="1" applyAlignment="1">
      <alignment horizontal="center" vertical="center"/>
    </xf>
    <xf numFmtId="0" fontId="6" fillId="0" borderId="16" xfId="10" applyFont="1" applyBorder="1" applyAlignment="1">
      <alignment horizontal="center" vertical="center"/>
    </xf>
    <xf numFmtId="0" fontId="6" fillId="0" borderId="13" xfId="10" applyFont="1" applyBorder="1" applyAlignment="1">
      <alignment horizontal="center" vertical="center"/>
    </xf>
    <xf numFmtId="0" fontId="6" fillId="0" borderId="15" xfId="10" applyFont="1" applyBorder="1" applyAlignment="1">
      <alignment horizontal="center" vertical="center"/>
    </xf>
    <xf numFmtId="0" fontId="5" fillId="0" borderId="69" xfId="10" applyFont="1" applyBorder="1" applyAlignment="1">
      <alignment horizontal="center" vertical="center"/>
    </xf>
    <xf numFmtId="0" fontId="9" fillId="0" borderId="70" xfId="10" applyBorder="1" applyAlignment="1">
      <alignment horizontal="center" vertical="center"/>
    </xf>
    <xf numFmtId="0" fontId="60" fillId="0" borderId="16" xfId="0" applyFont="1" applyBorder="1" applyAlignment="1">
      <alignment horizontal="center" vertical="center"/>
    </xf>
    <xf numFmtId="0" fontId="60" fillId="0" borderId="16" xfId="0" applyFont="1" applyBorder="1" applyAlignment="1">
      <alignment vertical="center"/>
    </xf>
    <xf numFmtId="0" fontId="60" fillId="0" borderId="13" xfId="0" applyFont="1" applyBorder="1" applyAlignment="1">
      <alignment vertical="center"/>
    </xf>
    <xf numFmtId="0" fontId="60" fillId="0" borderId="16" xfId="0" applyFont="1" applyFill="1" applyBorder="1" applyAlignment="1">
      <alignment horizontal="center" vertical="center" shrinkToFit="1"/>
    </xf>
    <xf numFmtId="0" fontId="60" fillId="0" borderId="14" xfId="0" applyFont="1" applyBorder="1" applyAlignment="1">
      <alignment vertical="center"/>
    </xf>
    <xf numFmtId="187" fontId="60" fillId="6" borderId="13" xfId="0" applyNumberFormat="1" applyFont="1" applyFill="1" applyBorder="1" applyAlignment="1">
      <alignment horizontal="center" vertical="center"/>
    </xf>
    <xf numFmtId="187" fontId="60" fillId="6" borderId="14" xfId="0" applyNumberFormat="1" applyFont="1" applyFill="1" applyBorder="1" applyAlignment="1">
      <alignment horizontal="center" vertical="center"/>
    </xf>
    <xf numFmtId="0" fontId="60" fillId="12" borderId="16" xfId="0" applyFont="1" applyFill="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15" xfId="0" applyFont="1" applyBorder="1" applyAlignment="1">
      <alignment horizontal="center" vertical="center"/>
    </xf>
    <xf numFmtId="0" fontId="60" fillId="0" borderId="80" xfId="0" applyFont="1" applyBorder="1" applyAlignment="1">
      <alignment horizontal="center" vertical="center"/>
    </xf>
    <xf numFmtId="0" fontId="60" fillId="0" borderId="81" xfId="0" applyFont="1" applyBorder="1" applyAlignment="1">
      <alignment horizontal="center" vertical="center"/>
    </xf>
    <xf numFmtId="0" fontId="60" fillId="0" borderId="79" xfId="0" applyFont="1" applyBorder="1" applyAlignment="1">
      <alignment horizontal="center" vertical="center"/>
    </xf>
    <xf numFmtId="0" fontId="60" fillId="0" borderId="71" xfId="0" applyFont="1" applyBorder="1" applyAlignment="1">
      <alignment vertical="center"/>
    </xf>
    <xf numFmtId="0" fontId="60" fillId="0" borderId="72" xfId="0" applyFont="1" applyBorder="1" applyAlignment="1">
      <alignment vertical="center"/>
    </xf>
    <xf numFmtId="0" fontId="60" fillId="0" borderId="73" xfId="0" applyFont="1" applyBorder="1" applyAlignment="1">
      <alignment vertical="center"/>
    </xf>
    <xf numFmtId="0" fontId="60" fillId="0" borderId="74" xfId="0" applyFont="1" applyBorder="1" applyAlignment="1">
      <alignment vertical="center"/>
    </xf>
    <xf numFmtId="0" fontId="60" fillId="0" borderId="0" xfId="0" applyFont="1" applyBorder="1" applyAlignment="1">
      <alignment vertical="center"/>
    </xf>
    <xf numFmtId="0" fontId="60" fillId="0" borderId="75" xfId="0" applyFont="1" applyBorder="1" applyAlignment="1">
      <alignment vertical="center"/>
    </xf>
    <xf numFmtId="0" fontId="60" fillId="0" borderId="27" xfId="0" applyFont="1" applyBorder="1" applyAlignment="1">
      <alignment horizontal="center" vertical="center"/>
    </xf>
    <xf numFmtId="0" fontId="60" fillId="0" borderId="28" xfId="0" applyFont="1" applyBorder="1" applyAlignment="1">
      <alignment horizontal="center" vertical="center"/>
    </xf>
    <xf numFmtId="0" fontId="60" fillId="0" borderId="29" xfId="0" applyFont="1" applyBorder="1" applyAlignment="1">
      <alignment horizontal="center" vertical="center"/>
    </xf>
    <xf numFmtId="0" fontId="60" fillId="0" borderId="17" xfId="0" applyFont="1" applyBorder="1" applyAlignment="1">
      <alignment horizontal="center" vertical="center"/>
    </xf>
    <xf numFmtId="0" fontId="60" fillId="0" borderId="1" xfId="0" applyFont="1" applyBorder="1" applyAlignment="1">
      <alignment horizontal="center" vertical="center"/>
    </xf>
    <xf numFmtId="0" fontId="60" fillId="0" borderId="9" xfId="0" applyFont="1" applyBorder="1" applyAlignment="1">
      <alignment horizontal="center" vertical="center"/>
    </xf>
    <xf numFmtId="0" fontId="60" fillId="12" borderId="80" xfId="0" applyFont="1" applyFill="1" applyBorder="1" applyAlignment="1">
      <alignment horizontal="center" vertical="center"/>
    </xf>
    <xf numFmtId="0" fontId="60" fillId="12" borderId="81" xfId="0" applyFont="1" applyFill="1" applyBorder="1" applyAlignment="1">
      <alignment horizontal="center" vertical="center"/>
    </xf>
    <xf numFmtId="0" fontId="60" fillId="12" borderId="79" xfId="0" applyFont="1" applyFill="1" applyBorder="1" applyAlignment="1">
      <alignment horizontal="center" vertical="center"/>
    </xf>
    <xf numFmtId="0" fontId="60" fillId="12" borderId="14" xfId="0" applyFont="1" applyFill="1" applyBorder="1" applyAlignment="1">
      <alignment horizontal="center" vertical="center"/>
    </xf>
    <xf numFmtId="0" fontId="60" fillId="12" borderId="15" xfId="0" applyFont="1" applyFill="1" applyBorder="1" applyAlignment="1">
      <alignment horizontal="center" vertical="center"/>
    </xf>
    <xf numFmtId="0" fontId="60" fillId="12" borderId="13" xfId="0" applyFont="1" applyFill="1" applyBorder="1" applyAlignment="1">
      <alignment horizontal="center" vertical="center"/>
    </xf>
    <xf numFmtId="0" fontId="60" fillId="0" borderId="0" xfId="0" applyFont="1" applyBorder="1" applyAlignment="1">
      <alignment vertical="center" wrapText="1"/>
    </xf>
    <xf numFmtId="0" fontId="60" fillId="0" borderId="75" xfId="0" applyFont="1" applyBorder="1" applyAlignment="1">
      <alignment vertical="center" wrapText="1"/>
    </xf>
    <xf numFmtId="0" fontId="60" fillId="0" borderId="77" xfId="0" applyFont="1" applyBorder="1" applyAlignment="1">
      <alignment vertical="center" wrapText="1"/>
    </xf>
    <xf numFmtId="0" fontId="60" fillId="0" borderId="78" xfId="0" applyFont="1" applyBorder="1" applyAlignment="1">
      <alignment vertical="center" wrapText="1"/>
    </xf>
    <xf numFmtId="187" fontId="60" fillId="0" borderId="13" xfId="0" applyNumberFormat="1" applyFont="1" applyBorder="1" applyAlignment="1">
      <alignment horizontal="right" vertical="center"/>
    </xf>
    <xf numFmtId="187" fontId="60" fillId="0" borderId="14" xfId="0" applyNumberFormat="1" applyFont="1" applyBorder="1" applyAlignment="1">
      <alignment horizontal="right" vertical="center"/>
    </xf>
    <xf numFmtId="0" fontId="19" fillId="2" borderId="0" xfId="2" applyFont="1" applyFill="1" applyAlignment="1">
      <alignment horizontal="left" vertical="top" wrapText="1"/>
    </xf>
    <xf numFmtId="0" fontId="19" fillId="0" borderId="0" xfId="2" applyFont="1" applyFill="1" applyAlignment="1">
      <alignment horizontal="center" vertical="center"/>
    </xf>
    <xf numFmtId="176" fontId="19" fillId="0" borderId="0" xfId="2" applyNumberFormat="1" applyFont="1" applyFill="1" applyAlignment="1">
      <alignment horizontal="right" vertical="center"/>
    </xf>
    <xf numFmtId="0" fontId="19" fillId="0" borderId="0" xfId="2" applyFont="1" applyFill="1" applyAlignment="1">
      <alignment horizontal="right" vertical="top"/>
    </xf>
    <xf numFmtId="0" fontId="41" fillId="2" borderId="0" xfId="2" applyFont="1" applyFill="1" applyAlignment="1">
      <alignment horizontal="left" vertical="center" wrapText="1"/>
    </xf>
    <xf numFmtId="0" fontId="14" fillId="2" borderId="0" xfId="2" applyFont="1" applyFill="1" applyAlignment="1">
      <alignment horizontal="left" vertical="center" wrapText="1"/>
    </xf>
    <xf numFmtId="0" fontId="14" fillId="2" borderId="0" xfId="2" applyFont="1" applyFill="1" applyAlignment="1">
      <alignment horizontal="center" vertical="center"/>
    </xf>
    <xf numFmtId="0" fontId="125" fillId="0" borderId="0" xfId="2" applyFont="1" applyFill="1" applyAlignment="1">
      <alignment horizontal="left" vertical="center"/>
    </xf>
    <xf numFmtId="0" fontId="15" fillId="0" borderId="0" xfId="3" applyFont="1" applyAlignment="1">
      <alignment horizontal="left" vertical="center" wrapText="1"/>
    </xf>
    <xf numFmtId="0" fontId="41" fillId="0" borderId="16" xfId="3" applyFont="1" applyFill="1" applyBorder="1">
      <alignment vertical="center"/>
    </xf>
    <xf numFmtId="0" fontId="41" fillId="6" borderId="0" xfId="3" applyFont="1" applyFill="1" applyAlignment="1">
      <alignment horizontal="left" vertical="center" wrapText="1"/>
    </xf>
    <xf numFmtId="0" fontId="41" fillId="0" borderId="0" xfId="3" applyFont="1" applyAlignment="1">
      <alignment horizontal="left" vertical="center" wrapText="1"/>
    </xf>
    <xf numFmtId="0" fontId="41" fillId="0" borderId="0" xfId="3" applyFont="1">
      <alignment vertical="center"/>
    </xf>
    <xf numFmtId="0" fontId="41" fillId="0" borderId="0" xfId="3" applyFont="1" applyAlignment="1">
      <alignment vertical="center" wrapText="1"/>
    </xf>
    <xf numFmtId="0" fontId="41" fillId="0" borderId="0" xfId="3" applyFont="1" applyAlignment="1">
      <alignment horizontal="center" vertical="center"/>
    </xf>
    <xf numFmtId="176" fontId="41" fillId="0" borderId="0" xfId="3" applyNumberFormat="1" applyFont="1" applyFill="1" applyAlignment="1">
      <alignment horizontal="right" vertical="center"/>
    </xf>
    <xf numFmtId="0" fontId="41" fillId="0" borderId="0" xfId="3" applyFont="1" applyFill="1" applyAlignment="1">
      <alignment horizontal="right" vertical="center"/>
    </xf>
    <xf numFmtId="0" fontId="15" fillId="6" borderId="0" xfId="3" applyFont="1" applyFill="1" applyAlignment="1">
      <alignment vertical="center" wrapText="1"/>
    </xf>
    <xf numFmtId="0" fontId="41" fillId="0" borderId="27" xfId="3" applyFont="1" applyFill="1" applyBorder="1">
      <alignment vertical="center"/>
    </xf>
    <xf numFmtId="0" fontId="41" fillId="0" borderId="28" xfId="3" applyFont="1" applyFill="1" applyBorder="1">
      <alignment vertical="center"/>
    </xf>
    <xf numFmtId="0" fontId="41" fillId="0" borderId="29" xfId="3" applyFont="1" applyFill="1" applyBorder="1">
      <alignment vertical="center"/>
    </xf>
    <xf numFmtId="0" fontId="15" fillId="0" borderId="0" xfId="3" applyFont="1" applyFill="1" applyAlignment="1">
      <alignment horizontal="right" vertical="center"/>
    </xf>
    <xf numFmtId="0" fontId="41" fillId="0" borderId="16" xfId="3" applyFont="1" applyFill="1" applyBorder="1" applyAlignment="1">
      <alignment horizontal="center" vertical="center"/>
    </xf>
    <xf numFmtId="0" fontId="45" fillId="0" borderId="16" xfId="3" applyFont="1" applyFill="1" applyBorder="1" applyAlignment="1">
      <alignment vertical="center" wrapText="1"/>
    </xf>
    <xf numFmtId="6" fontId="33" fillId="2" borderId="0" xfId="4" applyFont="1" applyFill="1" applyAlignment="1">
      <alignment horizontal="left" vertical="center" wrapText="1"/>
    </xf>
    <xf numFmtId="0" fontId="47" fillId="2" borderId="0" xfId="2" applyFont="1" applyFill="1" applyAlignment="1">
      <alignment horizontal="right" vertical="center"/>
    </xf>
    <xf numFmtId="0" fontId="48" fillId="2" borderId="0" xfId="2" applyFont="1" applyFill="1" applyAlignment="1">
      <alignment horizontal="center"/>
    </xf>
    <xf numFmtId="0" fontId="48" fillId="2" borderId="0" xfId="2" applyFont="1" applyFill="1" applyAlignment="1">
      <alignment horizontal="center" vertical="top" wrapText="1"/>
    </xf>
    <xf numFmtId="0" fontId="49" fillId="2" borderId="0" xfId="2" applyFont="1" applyFill="1" applyAlignment="1">
      <alignment horizontal="center" vertical="top" wrapText="1"/>
    </xf>
    <xf numFmtId="0" fontId="33" fillId="2" borderId="27" xfId="2" applyFont="1" applyFill="1" applyBorder="1" applyAlignment="1">
      <alignment horizontal="center" vertical="center" wrapText="1"/>
    </xf>
    <xf numFmtId="0" fontId="33" fillId="2" borderId="29" xfId="2" applyFont="1" applyFill="1" applyBorder="1" applyAlignment="1">
      <alignment horizontal="center" vertical="center" wrapText="1"/>
    </xf>
    <xf numFmtId="0" fontId="33" fillId="2" borderId="17" xfId="2" applyFont="1" applyFill="1" applyBorder="1" applyAlignment="1">
      <alignment horizontal="center" vertical="center" wrapText="1"/>
    </xf>
    <xf numFmtId="0" fontId="33" fillId="2" borderId="9" xfId="2" applyFont="1" applyFill="1" applyBorder="1" applyAlignment="1">
      <alignment horizontal="center" vertical="center" wrapText="1"/>
    </xf>
    <xf numFmtId="0" fontId="33" fillId="2" borderId="28" xfId="2" applyFont="1" applyFill="1" applyBorder="1" applyAlignment="1">
      <alignment horizontal="center" vertical="center"/>
    </xf>
    <xf numFmtId="0" fontId="33" fillId="2" borderId="17" xfId="2" applyFont="1" applyFill="1" applyBorder="1" applyAlignment="1">
      <alignment horizontal="center" vertical="center"/>
    </xf>
    <xf numFmtId="0" fontId="33" fillId="2" borderId="1" xfId="2" applyFont="1" applyFill="1" applyBorder="1" applyAlignment="1">
      <alignment horizontal="center" vertical="center"/>
    </xf>
    <xf numFmtId="176" fontId="33" fillId="0" borderId="0" xfId="2" applyNumberFormat="1" applyFont="1" applyFill="1" applyAlignment="1">
      <alignment horizontal="center" vertical="center"/>
    </xf>
    <xf numFmtId="0" fontId="126" fillId="0" borderId="0" xfId="2" applyFont="1" applyFill="1" applyAlignment="1">
      <alignment horizontal="center" vertical="center"/>
    </xf>
    <xf numFmtId="0" fontId="33" fillId="2" borderId="13" xfId="2" applyFont="1" applyFill="1" applyBorder="1">
      <alignment vertical="center"/>
    </xf>
    <xf numFmtId="0" fontId="33" fillId="2" borderId="14" xfId="2" applyFont="1" applyFill="1" applyBorder="1">
      <alignment vertical="center"/>
    </xf>
    <xf numFmtId="0" fontId="33" fillId="2" borderId="15" xfId="2" applyFont="1" applyFill="1" applyBorder="1">
      <alignment vertical="center"/>
    </xf>
    <xf numFmtId="0" fontId="33" fillId="2" borderId="27" xfId="2" applyFont="1" applyFill="1" applyBorder="1" applyAlignment="1">
      <alignment horizontal="center" vertical="center"/>
    </xf>
    <xf numFmtId="0" fontId="33" fillId="2" borderId="29" xfId="2" applyFont="1" applyFill="1" applyBorder="1" applyAlignment="1">
      <alignment horizontal="center" vertical="center"/>
    </xf>
    <xf numFmtId="0" fontId="33" fillId="0" borderId="27" xfId="2" applyFont="1" applyFill="1" applyBorder="1" applyAlignment="1">
      <alignment horizontal="center" vertical="center"/>
    </xf>
    <xf numFmtId="0" fontId="33" fillId="0" borderId="28" xfId="2" applyFont="1" applyFill="1" applyBorder="1" applyAlignment="1">
      <alignment horizontal="center" vertical="center"/>
    </xf>
    <xf numFmtId="0" fontId="33" fillId="0" borderId="29" xfId="2" applyFont="1" applyFill="1" applyBorder="1" applyAlignment="1">
      <alignment horizontal="center" vertical="center"/>
    </xf>
    <xf numFmtId="0" fontId="33" fillId="2" borderId="13" xfId="2" applyFont="1" applyFill="1" applyBorder="1" applyAlignment="1">
      <alignment horizontal="center" vertical="center"/>
    </xf>
    <xf numFmtId="0" fontId="33" fillId="2" borderId="14" xfId="2" applyFont="1" applyFill="1" applyBorder="1" applyAlignment="1">
      <alignment horizontal="center" vertical="center"/>
    </xf>
    <xf numFmtId="0" fontId="33" fillId="2" borderId="15" xfId="2" applyFont="1" applyFill="1" applyBorder="1" applyAlignment="1">
      <alignment horizontal="center" vertical="center"/>
    </xf>
    <xf numFmtId="0" fontId="22" fillId="2" borderId="0" xfId="2" applyFont="1" applyFill="1" applyAlignment="1">
      <alignment vertical="top" wrapText="1"/>
    </xf>
    <xf numFmtId="0" fontId="22" fillId="2" borderId="0" xfId="2" applyFont="1" applyFill="1" applyAlignment="1">
      <alignment wrapText="1"/>
    </xf>
    <xf numFmtId="0" fontId="22" fillId="2" borderId="0" xfId="2" applyFont="1" applyFill="1" applyAlignment="1">
      <alignment horizontal="center" vertical="center" shrinkToFit="1"/>
    </xf>
    <xf numFmtId="0" fontId="31" fillId="2" borderId="0" xfId="2" applyFont="1" applyFill="1" applyAlignment="1">
      <alignment horizontal="left" vertical="center" wrapText="1"/>
    </xf>
    <xf numFmtId="0" fontId="26" fillId="2" borderId="13" xfId="2" applyFont="1" applyFill="1" applyBorder="1" applyAlignment="1">
      <alignment horizontal="center" vertical="center" wrapText="1"/>
    </xf>
    <xf numFmtId="0" fontId="26" fillId="2" borderId="14" xfId="2" applyFont="1" applyFill="1" applyBorder="1" applyAlignment="1">
      <alignment horizontal="center" vertical="center" wrapText="1"/>
    </xf>
    <xf numFmtId="0" fontId="26" fillId="2" borderId="15" xfId="2" applyFont="1" applyFill="1" applyBorder="1" applyAlignment="1">
      <alignment horizontal="center" vertical="center" wrapText="1"/>
    </xf>
    <xf numFmtId="0" fontId="26" fillId="2" borderId="27"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6" fillId="2" borderId="17" xfId="2" applyFont="1" applyFill="1" applyBorder="1" applyAlignment="1">
      <alignment horizontal="center" vertical="center" wrapText="1"/>
    </xf>
    <xf numFmtId="0" fontId="26" fillId="2" borderId="1" xfId="2" applyFont="1" applyFill="1" applyBorder="1" applyAlignment="1">
      <alignment horizontal="center" vertical="center" wrapText="1"/>
    </xf>
    <xf numFmtId="0" fontId="22" fillId="2" borderId="0" xfId="2" applyFont="1" applyFill="1" applyAlignment="1">
      <alignment horizontal="left" vertical="top" wrapText="1"/>
    </xf>
    <xf numFmtId="182" fontId="22" fillId="2" borderId="14" xfId="5" applyNumberFormat="1" applyFont="1" applyFill="1" applyBorder="1" applyAlignment="1">
      <alignment horizontal="right" vertical="center"/>
    </xf>
    <xf numFmtId="0" fontId="22" fillId="2" borderId="14" xfId="2" applyFont="1" applyFill="1" applyBorder="1" applyAlignment="1">
      <alignment horizontal="right" vertical="center"/>
    </xf>
    <xf numFmtId="0" fontId="22" fillId="2" borderId="15" xfId="2" applyFont="1" applyFill="1" applyBorder="1" applyAlignment="1">
      <alignment horizontal="right" vertical="center"/>
    </xf>
    <xf numFmtId="0" fontId="31" fillId="2" borderId="13" xfId="2" applyFont="1" applyFill="1" applyBorder="1" applyAlignment="1">
      <alignment horizontal="center" vertical="center" wrapText="1" shrinkToFit="1"/>
    </xf>
    <xf numFmtId="0" fontId="31" fillId="2" borderId="14" xfId="2" applyFont="1" applyFill="1" applyBorder="1" applyAlignment="1">
      <alignment horizontal="center" vertical="center" wrapText="1" shrinkToFit="1"/>
    </xf>
    <xf numFmtId="0" fontId="31" fillId="2" borderId="15" xfId="2" applyFont="1" applyFill="1" applyBorder="1" applyAlignment="1">
      <alignment horizontal="center" vertical="center" wrapText="1" shrinkToFit="1"/>
    </xf>
    <xf numFmtId="181" fontId="26" fillId="2" borderId="1" xfId="5" applyNumberFormat="1" applyFont="1" applyFill="1" applyBorder="1" applyAlignment="1">
      <alignment horizontal="right" vertical="center"/>
    </xf>
    <xf numFmtId="0" fontId="22" fillId="2" borderId="1" xfId="2" applyFont="1" applyFill="1" applyBorder="1" applyAlignment="1">
      <alignment horizontal="right" vertical="center"/>
    </xf>
    <xf numFmtId="0" fontId="22" fillId="2" borderId="9" xfId="2" applyFont="1" applyFill="1" applyBorder="1" applyAlignment="1">
      <alignment horizontal="right" vertical="center"/>
    </xf>
    <xf numFmtId="0" fontId="26" fillId="2" borderId="1" xfId="2" applyFont="1" applyFill="1" applyBorder="1" applyAlignment="1">
      <alignment horizontal="right" vertical="center"/>
    </xf>
    <xf numFmtId="0" fontId="22" fillId="2" borderId="1" xfId="2" applyFont="1" applyFill="1" applyBorder="1" applyAlignment="1">
      <alignment horizontal="center" vertical="center"/>
    </xf>
    <xf numFmtId="0" fontId="22" fillId="2" borderId="9" xfId="2" applyFont="1" applyFill="1" applyBorder="1" applyAlignment="1">
      <alignment horizontal="center" vertical="center"/>
    </xf>
    <xf numFmtId="0" fontId="22" fillId="2" borderId="28" xfId="2" applyFont="1" applyFill="1" applyBorder="1" applyAlignment="1">
      <alignment horizontal="left" vertical="top" wrapText="1"/>
    </xf>
    <xf numFmtId="0" fontId="66" fillId="2" borderId="27" xfId="2" applyFont="1" applyFill="1" applyBorder="1" applyAlignment="1">
      <alignment horizontal="center" vertical="center" wrapText="1" shrinkToFit="1"/>
    </xf>
    <xf numFmtId="0" fontId="66" fillId="2" borderId="28" xfId="2" applyFont="1" applyFill="1" applyBorder="1" applyAlignment="1">
      <alignment horizontal="center" vertical="center" wrapText="1" shrinkToFit="1"/>
    </xf>
    <xf numFmtId="0" fontId="66" fillId="2" borderId="30" xfId="2" applyFont="1" applyFill="1" applyBorder="1" applyAlignment="1">
      <alignment horizontal="center" vertical="center" wrapText="1" shrinkToFit="1"/>
    </xf>
    <xf numFmtId="0" fontId="66" fillId="2" borderId="0" xfId="2" applyFont="1" applyFill="1" applyAlignment="1">
      <alignment horizontal="center" vertical="center" wrapText="1" shrinkToFit="1"/>
    </xf>
    <xf numFmtId="0" fontId="66" fillId="2" borderId="16" xfId="2" applyFont="1" applyFill="1" applyBorder="1" applyAlignment="1">
      <alignment horizontal="center" vertical="center"/>
    </xf>
    <xf numFmtId="0" fontId="66" fillId="2" borderId="15" xfId="2" applyFont="1" applyFill="1" applyBorder="1" applyAlignment="1">
      <alignment horizontal="center" vertical="center"/>
    </xf>
    <xf numFmtId="181" fontId="26" fillId="2" borderId="13" xfId="5" applyNumberFormat="1" applyFont="1" applyFill="1" applyBorder="1" applyAlignment="1">
      <alignment horizontal="right" vertical="center"/>
    </xf>
    <xf numFmtId="181" fontId="26" fillId="2" borderId="14" xfId="5" applyNumberFormat="1" applyFont="1" applyFill="1" applyBorder="1" applyAlignment="1">
      <alignment horizontal="right" vertical="center"/>
    </xf>
    <xf numFmtId="0" fontId="27" fillId="2" borderId="29" xfId="2" applyFont="1" applyFill="1" applyBorder="1" applyAlignment="1">
      <alignment horizontal="center" vertical="center" shrinkToFit="1"/>
    </xf>
    <xf numFmtId="0" fontId="27" fillId="2" borderId="9" xfId="2" applyFont="1" applyFill="1" applyBorder="1" applyAlignment="1">
      <alignment horizontal="center" vertical="center" shrinkToFit="1"/>
    </xf>
    <xf numFmtId="0" fontId="26" fillId="2" borderId="28" xfId="2" applyFont="1" applyFill="1" applyBorder="1" applyAlignment="1">
      <alignment horizontal="left" vertical="center" wrapText="1"/>
    </xf>
    <xf numFmtId="0" fontId="26" fillId="2" borderId="29" xfId="2" applyFont="1" applyFill="1" applyBorder="1" applyAlignment="1">
      <alignment horizontal="left" vertical="center" wrapText="1"/>
    </xf>
    <xf numFmtId="0" fontId="26" fillId="2" borderId="1" xfId="2" applyFont="1" applyFill="1" applyBorder="1" applyAlignment="1">
      <alignment horizontal="left" vertical="center" wrapText="1"/>
    </xf>
    <xf numFmtId="0" fontId="26" fillId="2" borderId="9" xfId="2" applyFont="1" applyFill="1" applyBorder="1" applyAlignment="1">
      <alignment horizontal="left" vertical="center" wrapText="1"/>
    </xf>
    <xf numFmtId="179" fontId="27" fillId="2" borderId="29" xfId="5" applyNumberFormat="1" applyFont="1" applyFill="1" applyBorder="1" applyAlignment="1">
      <alignment horizontal="center" vertical="center"/>
    </xf>
    <xf numFmtId="179" fontId="27" fillId="2" borderId="9" xfId="5" applyNumberFormat="1" applyFont="1" applyFill="1" applyBorder="1" applyAlignment="1">
      <alignment horizontal="center" vertical="center"/>
    </xf>
    <xf numFmtId="0" fontId="26" fillId="2" borderId="40" xfId="2" applyFont="1" applyFill="1" applyBorder="1" applyAlignment="1">
      <alignment horizontal="center" vertical="center" wrapText="1"/>
    </xf>
    <xf numFmtId="0" fontId="26" fillId="2" borderId="12" xfId="2" applyFont="1" applyFill="1" applyBorder="1" applyAlignment="1">
      <alignment horizontal="center" vertical="center" wrapText="1"/>
    </xf>
    <xf numFmtId="0" fontId="26" fillId="0" borderId="27" xfId="2" applyFont="1" applyFill="1" applyBorder="1" applyAlignment="1">
      <alignment horizontal="center" vertical="center" wrapText="1"/>
    </xf>
    <xf numFmtId="0" fontId="26" fillId="0" borderId="28"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6" fillId="0" borderId="1" xfId="2" applyFont="1" applyFill="1" applyBorder="1" applyAlignment="1">
      <alignment horizontal="center" vertical="center" wrapText="1"/>
    </xf>
    <xf numFmtId="179" fontId="50" fillId="0" borderId="27" xfId="5" applyNumberFormat="1" applyFont="1" applyFill="1" applyBorder="1" applyAlignment="1">
      <alignment horizontal="right" vertical="center"/>
    </xf>
    <xf numFmtId="179" fontId="50" fillId="0" borderId="28" xfId="5" applyNumberFormat="1" applyFont="1" applyFill="1" applyBorder="1" applyAlignment="1">
      <alignment horizontal="right" vertical="center"/>
    </xf>
    <xf numFmtId="179" fontId="50" fillId="0" borderId="17" xfId="5" applyNumberFormat="1" applyFont="1" applyFill="1" applyBorder="1" applyAlignment="1">
      <alignment horizontal="right" vertical="center"/>
    </xf>
    <xf numFmtId="179" fontId="50" fillId="0" borderId="1" xfId="5" applyNumberFormat="1" applyFont="1" applyFill="1" applyBorder="1" applyAlignment="1">
      <alignment horizontal="right" vertical="center"/>
    </xf>
    <xf numFmtId="0" fontId="27" fillId="2" borderId="32" xfId="2" applyFont="1" applyFill="1" applyBorder="1" applyAlignment="1">
      <alignment horizontal="center" vertical="center"/>
    </xf>
    <xf numFmtId="0" fontId="27" fillId="2" borderId="34" xfId="2" applyFont="1" applyFill="1" applyBorder="1" applyAlignment="1">
      <alignment horizontal="center" vertical="center"/>
    </xf>
    <xf numFmtId="38" fontId="146" fillId="0" borderId="33" xfId="5" applyFont="1" applyFill="1" applyBorder="1" applyAlignment="1">
      <alignment horizontal="right" vertical="center" shrinkToFit="1"/>
    </xf>
    <xf numFmtId="38" fontId="146" fillId="0" borderId="28" xfId="5" applyFont="1" applyFill="1" applyBorder="1" applyAlignment="1">
      <alignment horizontal="right" vertical="center" shrinkToFit="1"/>
    </xf>
    <xf numFmtId="38" fontId="146" fillId="0" borderId="35" xfId="5" applyFont="1" applyFill="1" applyBorder="1" applyAlignment="1">
      <alignment horizontal="right" vertical="center" shrinkToFit="1"/>
    </xf>
    <xf numFmtId="38" fontId="146" fillId="0" borderId="1" xfId="5" applyFont="1" applyFill="1" applyBorder="1" applyAlignment="1">
      <alignment horizontal="right" vertical="center" shrinkToFit="1"/>
    </xf>
    <xf numFmtId="179" fontId="66" fillId="2" borderId="13" xfId="5" applyNumberFormat="1" applyFont="1" applyFill="1" applyBorder="1" applyAlignment="1">
      <alignment horizontal="center" vertical="center"/>
    </xf>
    <xf numFmtId="179" fontId="66" fillId="2" borderId="15" xfId="5" applyNumberFormat="1" applyFont="1" applyFill="1" applyBorder="1" applyAlignment="1">
      <alignment horizontal="center" vertical="center"/>
    </xf>
    <xf numFmtId="179" fontId="27" fillId="2" borderId="27" xfId="5" applyNumberFormat="1" applyFont="1" applyFill="1" applyBorder="1" applyAlignment="1">
      <alignment horizontal="right" vertical="center"/>
    </xf>
    <xf numFmtId="179" fontId="27" fillId="2" borderId="28" xfId="5" applyNumberFormat="1" applyFont="1" applyFill="1" applyBorder="1" applyAlignment="1">
      <alignment horizontal="right" vertical="center"/>
    </xf>
    <xf numFmtId="179" fontId="27" fillId="2" borderId="17" xfId="5" applyNumberFormat="1" applyFont="1" applyFill="1" applyBorder="1" applyAlignment="1">
      <alignment horizontal="right" vertical="center"/>
    </xf>
    <xf numFmtId="179" fontId="27" fillId="2" borderId="1" xfId="5" applyNumberFormat="1" applyFont="1" applyFill="1" applyBorder="1" applyAlignment="1">
      <alignment horizontal="right" vertical="center"/>
    </xf>
    <xf numFmtId="0" fontId="27" fillId="2" borderId="33" xfId="2" applyFont="1" applyFill="1" applyBorder="1" applyAlignment="1">
      <alignment horizontal="right" vertical="center" shrinkToFit="1"/>
    </xf>
    <xf numFmtId="0" fontId="27" fillId="2" borderId="28" xfId="2" applyFont="1" applyFill="1" applyBorder="1" applyAlignment="1">
      <alignment horizontal="right" vertical="center" shrinkToFit="1"/>
    </xf>
    <xf numFmtId="0" fontId="27" fillId="2" borderId="35" xfId="2" applyFont="1" applyFill="1" applyBorder="1" applyAlignment="1">
      <alignment horizontal="right" vertical="center" shrinkToFit="1"/>
    </xf>
    <xf numFmtId="0" fontId="27" fillId="2" borderId="1" xfId="2" applyFont="1" applyFill="1" applyBorder="1" applyAlignment="1">
      <alignment horizontal="right" vertical="center" shrinkToFit="1"/>
    </xf>
    <xf numFmtId="0" fontId="27" fillId="2" borderId="33" xfId="2" applyFont="1" applyFill="1" applyBorder="1" applyAlignment="1">
      <alignment horizontal="right" vertical="center"/>
    </xf>
    <xf numFmtId="0" fontId="27" fillId="2" borderId="28" xfId="2" applyFont="1" applyFill="1" applyBorder="1" applyAlignment="1">
      <alignment horizontal="right" vertical="center"/>
    </xf>
    <xf numFmtId="0" fontId="27" fillId="2" borderId="35" xfId="2" applyFont="1" applyFill="1" applyBorder="1" applyAlignment="1">
      <alignment horizontal="right" vertical="center"/>
    </xf>
    <xf numFmtId="0" fontId="27" fillId="2" borderId="1" xfId="2" applyFont="1" applyFill="1" applyBorder="1" applyAlignment="1">
      <alignment horizontal="right" vertical="center"/>
    </xf>
    <xf numFmtId="179" fontId="27" fillId="2" borderId="13" xfId="5" applyNumberFormat="1" applyFont="1" applyFill="1" applyBorder="1" applyAlignment="1">
      <alignment horizontal="right" vertical="center"/>
    </xf>
    <xf numFmtId="179" fontId="27" fillId="2" borderId="14" xfId="5" applyNumberFormat="1" applyFont="1" applyFill="1" applyBorder="1" applyAlignment="1">
      <alignment horizontal="right" vertical="center"/>
    </xf>
    <xf numFmtId="179" fontId="27" fillId="2" borderId="15" xfId="5" applyNumberFormat="1" applyFont="1" applyFill="1" applyBorder="1" applyAlignment="1">
      <alignment horizontal="right" vertical="center"/>
    </xf>
    <xf numFmtId="0" fontId="67" fillId="2" borderId="14" xfId="2" applyFont="1" applyFill="1" applyBorder="1" applyAlignment="1">
      <alignment horizontal="left" vertical="center"/>
    </xf>
    <xf numFmtId="0" fontId="67" fillId="2" borderId="15" xfId="2" applyFont="1" applyFill="1" applyBorder="1" applyAlignment="1">
      <alignment horizontal="left" vertical="center"/>
    </xf>
    <xf numFmtId="0" fontId="26" fillId="2" borderId="29" xfId="2" applyFont="1" applyFill="1" applyBorder="1" applyAlignment="1">
      <alignment horizontal="center" vertical="center" wrapText="1"/>
    </xf>
    <xf numFmtId="0" fontId="26" fillId="2" borderId="30" xfId="2" applyFont="1" applyFill="1" applyBorder="1" applyAlignment="1">
      <alignment horizontal="center" vertical="center" wrapText="1"/>
    </xf>
    <xf numFmtId="0" fontId="26" fillId="2" borderId="0" xfId="2" applyFont="1" applyFill="1" applyAlignment="1">
      <alignment horizontal="center" vertical="center" wrapText="1"/>
    </xf>
    <xf numFmtId="0" fontId="26" fillId="2" borderId="31" xfId="2" applyFont="1" applyFill="1" applyBorder="1" applyAlignment="1">
      <alignment horizontal="center" vertical="center" wrapText="1"/>
    </xf>
    <xf numFmtId="0" fontId="27" fillId="2" borderId="28" xfId="2" applyFont="1" applyFill="1" applyBorder="1" applyAlignment="1">
      <alignment horizontal="center" vertical="center"/>
    </xf>
    <xf numFmtId="0" fontId="27" fillId="2" borderId="29" xfId="2" applyFont="1" applyFill="1" applyBorder="1" applyAlignment="1">
      <alignment horizontal="center" vertical="center"/>
    </xf>
    <xf numFmtId="0" fontId="27" fillId="2" borderId="1" xfId="2" applyFont="1" applyFill="1" applyBorder="1" applyAlignment="1">
      <alignment horizontal="center" vertical="center"/>
    </xf>
    <xf numFmtId="0" fontId="27" fillId="2" borderId="9" xfId="2" applyFont="1" applyFill="1" applyBorder="1" applyAlignment="1">
      <alignment horizontal="center" vertical="center"/>
    </xf>
    <xf numFmtId="0" fontId="27" fillId="2" borderId="27" xfId="2" applyFont="1" applyFill="1" applyBorder="1" applyAlignment="1">
      <alignment horizontal="center" vertical="center" wrapText="1"/>
    </xf>
    <xf numFmtId="0" fontId="27" fillId="2" borderId="28" xfId="2" applyFont="1" applyFill="1" applyBorder="1" applyAlignment="1">
      <alignment horizontal="center" vertical="center" wrapText="1"/>
    </xf>
    <xf numFmtId="0" fontId="27" fillId="2" borderId="32"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2" borderId="1" xfId="2" applyFont="1" applyFill="1" applyBorder="1" applyAlignment="1">
      <alignment horizontal="center" vertical="center" wrapText="1"/>
    </xf>
    <xf numFmtId="0" fontId="27" fillId="2" borderId="34" xfId="2" applyFont="1" applyFill="1" applyBorder="1" applyAlignment="1">
      <alignment horizontal="center" vertical="center" wrapText="1"/>
    </xf>
    <xf numFmtId="0" fontId="27" fillId="2" borderId="33" xfId="2" applyFont="1" applyFill="1" applyBorder="1" applyAlignment="1">
      <alignment horizontal="center" vertical="center" wrapText="1"/>
    </xf>
    <xf numFmtId="0" fontId="27" fillId="2" borderId="29" xfId="2" applyFont="1" applyFill="1" applyBorder="1" applyAlignment="1">
      <alignment horizontal="center" vertical="center" wrapText="1"/>
    </xf>
    <xf numFmtId="0" fontId="27" fillId="2" borderId="35"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7" fillId="2" borderId="13" xfId="2" applyFont="1" applyFill="1" applyBorder="1" applyAlignment="1">
      <alignment horizontal="center" vertical="center" wrapText="1"/>
    </xf>
    <xf numFmtId="0" fontId="27" fillId="2" borderId="14" xfId="2" applyFont="1" applyFill="1" applyBorder="1" applyAlignment="1">
      <alignment horizontal="center" vertical="center" wrapText="1"/>
    </xf>
    <xf numFmtId="0" fontId="27" fillId="2" borderId="15" xfId="2" applyFont="1" applyFill="1" applyBorder="1" applyAlignment="1">
      <alignment horizontal="center" vertical="center" wrapText="1"/>
    </xf>
    <xf numFmtId="0" fontId="27" fillId="2" borderId="14" xfId="2" applyFont="1" applyFill="1" applyBorder="1" applyAlignment="1">
      <alignment horizontal="center" vertical="center"/>
    </xf>
    <xf numFmtId="0" fontId="66" fillId="2" borderId="14" xfId="2" applyFont="1" applyFill="1" applyBorder="1" applyAlignment="1">
      <alignment horizontal="center" vertical="center" wrapText="1" shrinkToFit="1"/>
    </xf>
    <xf numFmtId="0" fontId="66" fillId="2" borderId="15" xfId="2" applyFont="1" applyFill="1" applyBorder="1" applyAlignment="1">
      <alignment horizontal="center" vertical="center" wrapText="1" shrinkToFit="1"/>
    </xf>
    <xf numFmtId="0" fontId="130" fillId="6" borderId="13" xfId="2" applyFont="1" applyFill="1" applyBorder="1" applyAlignment="1">
      <alignment horizontal="right" vertical="center" shrinkToFit="1"/>
    </xf>
    <xf numFmtId="0" fontId="130" fillId="6" borderId="14" xfId="2" applyFont="1" applyFill="1" applyBorder="1" applyAlignment="1">
      <alignment horizontal="right" vertical="center" shrinkToFit="1"/>
    </xf>
    <xf numFmtId="0" fontId="130" fillId="6" borderId="13" xfId="2" applyFont="1" applyFill="1" applyBorder="1" applyAlignment="1">
      <alignment horizontal="center" vertical="center"/>
    </xf>
    <xf numFmtId="0" fontId="130" fillId="6" borderId="14" xfId="2" applyFont="1" applyFill="1" applyBorder="1" applyAlignment="1">
      <alignment horizontal="center" vertical="center"/>
    </xf>
    <xf numFmtId="0" fontId="27" fillId="2" borderId="15" xfId="2" applyFont="1" applyFill="1" applyBorder="1" applyAlignment="1">
      <alignment horizontal="center" vertical="center"/>
    </xf>
    <xf numFmtId="0" fontId="66" fillId="2" borderId="14" xfId="2" applyFont="1" applyFill="1" applyBorder="1" applyAlignment="1">
      <alignment horizontal="center" vertical="center" wrapText="1"/>
    </xf>
    <xf numFmtId="0" fontId="66" fillId="2" borderId="14" xfId="2" applyFont="1" applyFill="1" applyBorder="1" applyAlignment="1">
      <alignment horizontal="center" vertical="center"/>
    </xf>
    <xf numFmtId="0" fontId="63" fillId="6" borderId="13" xfId="2" applyFont="1" applyFill="1" applyBorder="1" applyAlignment="1">
      <alignment horizontal="right" vertical="center" shrinkToFit="1"/>
    </xf>
    <xf numFmtId="0" fontId="63" fillId="6" borderId="14" xfId="2" applyFont="1" applyFill="1" applyBorder="1" applyAlignment="1">
      <alignment horizontal="right" vertical="center" shrinkToFit="1"/>
    </xf>
    <xf numFmtId="0" fontId="67" fillId="2" borderId="27" xfId="2" applyFont="1" applyFill="1" applyBorder="1" applyAlignment="1">
      <alignment horizontal="center" vertical="center"/>
    </xf>
    <xf numFmtId="0" fontId="67" fillId="2" borderId="28" xfId="2" applyFont="1" applyFill="1" applyBorder="1" applyAlignment="1">
      <alignment horizontal="center" vertical="center"/>
    </xf>
    <xf numFmtId="0" fontId="67" fillId="2" borderId="29" xfId="2" applyFont="1" applyFill="1" applyBorder="1" applyAlignment="1">
      <alignment horizontal="center" vertical="center"/>
    </xf>
    <xf numFmtId="0" fontId="67" fillId="2" borderId="17" xfId="2" applyFont="1" applyFill="1" applyBorder="1" applyAlignment="1">
      <alignment horizontal="center" vertical="center"/>
    </xf>
    <xf numFmtId="0" fontId="67" fillId="2" borderId="1" xfId="2" applyFont="1" applyFill="1" applyBorder="1" applyAlignment="1">
      <alignment horizontal="center" vertical="center"/>
    </xf>
    <xf numFmtId="0" fontId="67" fillId="2" borderId="9" xfId="2" applyFont="1" applyFill="1" applyBorder="1" applyAlignment="1">
      <alignment horizontal="center" vertical="center"/>
    </xf>
    <xf numFmtId="0" fontId="57" fillId="2" borderId="27" xfId="2" applyFont="1" applyFill="1" applyBorder="1" applyAlignment="1">
      <alignment horizontal="center" vertical="center" wrapText="1" shrinkToFit="1"/>
    </xf>
    <xf numFmtId="0" fontId="57" fillId="2" borderId="17" xfId="2" applyFont="1" applyFill="1" applyBorder="1" applyAlignment="1">
      <alignment horizontal="center" vertical="center" wrapText="1" shrinkToFit="1"/>
    </xf>
    <xf numFmtId="0" fontId="66" fillId="2" borderId="29" xfId="2" applyFont="1" applyFill="1" applyBorder="1" applyAlignment="1">
      <alignment horizontal="center" vertical="center" wrapText="1" shrinkToFit="1"/>
    </xf>
    <xf numFmtId="0" fontId="66" fillId="2" borderId="1" xfId="2" applyFont="1" applyFill="1" applyBorder="1" applyAlignment="1">
      <alignment horizontal="center" vertical="center" wrapText="1" shrinkToFit="1"/>
    </xf>
    <xf numFmtId="0" fontId="66" fillId="2" borderId="9" xfId="2" applyFont="1" applyFill="1" applyBorder="1" applyAlignment="1">
      <alignment horizontal="center" vertical="center" wrapText="1" shrinkToFit="1"/>
    </xf>
    <xf numFmtId="0" fontId="67" fillId="2" borderId="27" xfId="2" applyFont="1" applyFill="1" applyBorder="1" applyAlignment="1">
      <alignment horizontal="right" vertical="center"/>
    </xf>
    <xf numFmtId="0" fontId="67" fillId="2" borderId="28" xfId="2" applyFont="1" applyFill="1" applyBorder="1" applyAlignment="1">
      <alignment horizontal="right" vertical="center"/>
    </xf>
    <xf numFmtId="0" fontId="67" fillId="2" borderId="29" xfId="2" applyFont="1" applyFill="1" applyBorder="1" applyAlignment="1">
      <alignment horizontal="right" vertical="center"/>
    </xf>
    <xf numFmtId="0" fontId="67" fillId="2" borderId="17" xfId="2" applyFont="1" applyFill="1" applyBorder="1" applyAlignment="1">
      <alignment horizontal="right" vertical="center"/>
    </xf>
    <xf numFmtId="0" fontId="67" fillId="2" borderId="1" xfId="2" applyFont="1" applyFill="1" applyBorder="1" applyAlignment="1">
      <alignment horizontal="right" vertical="center"/>
    </xf>
    <xf numFmtId="0" fontId="67" fillId="2" borderId="9" xfId="2" applyFont="1" applyFill="1" applyBorder="1" applyAlignment="1">
      <alignment horizontal="right" vertical="center"/>
    </xf>
    <xf numFmtId="0" fontId="57" fillId="2" borderId="30" xfId="2" applyFont="1" applyFill="1" applyBorder="1" applyAlignment="1">
      <alignment horizontal="center" vertical="center" wrapText="1" shrinkToFit="1"/>
    </xf>
    <xf numFmtId="0" fontId="66" fillId="2" borderId="31" xfId="2" applyFont="1" applyFill="1" applyBorder="1" applyAlignment="1">
      <alignment horizontal="center" vertical="center" wrapText="1" shrinkToFit="1"/>
    </xf>
    <xf numFmtId="0" fontId="22" fillId="2" borderId="0" xfId="2" applyFont="1" applyFill="1" applyAlignment="1">
      <alignment vertical="center" wrapText="1"/>
    </xf>
    <xf numFmtId="0" fontId="58" fillId="2" borderId="0" xfId="2" applyFont="1" applyFill="1" applyAlignment="1">
      <alignment vertical="center" wrapText="1"/>
    </xf>
    <xf numFmtId="0" fontId="66" fillId="2" borderId="16" xfId="2" applyFont="1" applyFill="1" applyBorder="1" applyAlignment="1">
      <alignment horizontal="center" vertical="center" wrapText="1"/>
    </xf>
    <xf numFmtId="0" fontId="67" fillId="2" borderId="13" xfId="2" applyFont="1" applyFill="1" applyBorder="1" applyAlignment="1">
      <alignment horizontal="center" vertical="center"/>
    </xf>
    <xf numFmtId="0" fontId="67" fillId="2" borderId="14" xfId="2" applyFont="1" applyFill="1" applyBorder="1" applyAlignment="1">
      <alignment horizontal="center" vertical="center"/>
    </xf>
    <xf numFmtId="0" fontId="67" fillId="2" borderId="15" xfId="2" applyFont="1" applyFill="1" applyBorder="1" applyAlignment="1">
      <alignment horizontal="center" vertical="center"/>
    </xf>
    <xf numFmtId="0" fontId="27" fillId="2" borderId="27" xfId="2" applyFont="1" applyFill="1" applyBorder="1" applyAlignment="1">
      <alignment horizontal="right" vertical="center"/>
    </xf>
    <xf numFmtId="0" fontId="27" fillId="2" borderId="17" xfId="2" applyFont="1" applyFill="1" applyBorder="1" applyAlignment="1">
      <alignment horizontal="right" vertical="center"/>
    </xf>
    <xf numFmtId="179" fontId="27" fillId="2" borderId="28" xfId="5" applyNumberFormat="1" applyFont="1" applyFill="1" applyBorder="1" applyAlignment="1">
      <alignment horizontal="center" vertical="center"/>
    </xf>
    <xf numFmtId="179" fontId="27" fillId="2" borderId="1" xfId="5" applyNumberFormat="1" applyFont="1" applyFill="1" applyBorder="1" applyAlignment="1">
      <alignment horizontal="center" vertical="center"/>
    </xf>
    <xf numFmtId="179" fontId="27" fillId="2" borderId="36" xfId="5" applyNumberFormat="1" applyFont="1" applyFill="1" applyBorder="1" applyAlignment="1">
      <alignment horizontal="center" vertical="center"/>
    </xf>
    <xf numFmtId="179" fontId="27" fillId="2" borderId="37" xfId="5" applyNumberFormat="1" applyFont="1" applyFill="1" applyBorder="1" applyAlignment="1">
      <alignment horizontal="center" vertical="center"/>
    </xf>
    <xf numFmtId="179" fontId="27" fillId="2" borderId="38" xfId="5" applyNumberFormat="1" applyFont="1" applyFill="1" applyBorder="1" applyAlignment="1">
      <alignment horizontal="center" vertical="center"/>
    </xf>
    <xf numFmtId="179" fontId="27" fillId="2" borderId="39" xfId="5" applyNumberFormat="1" applyFont="1" applyFill="1" applyBorder="1" applyAlignment="1">
      <alignment horizontal="center" vertical="center"/>
    </xf>
    <xf numFmtId="0" fontId="48" fillId="2" borderId="0" xfId="2" applyFont="1" applyFill="1" applyAlignment="1">
      <alignment horizontal="right" vertical="center"/>
    </xf>
    <xf numFmtId="0" fontId="49" fillId="0" borderId="41" xfId="2" applyFont="1" applyFill="1" applyBorder="1" applyAlignment="1">
      <alignment horizontal="center" vertical="center"/>
    </xf>
    <xf numFmtId="0" fontId="11" fillId="2" borderId="42" xfId="2" applyFill="1" applyBorder="1" applyAlignment="1">
      <alignment horizontal="center" vertical="center"/>
    </xf>
    <xf numFmtId="0" fontId="11" fillId="2" borderId="43" xfId="2" applyFill="1" applyBorder="1" applyAlignment="1">
      <alignment horizontal="center" vertical="center"/>
    </xf>
    <xf numFmtId="0" fontId="11" fillId="2" borderId="44" xfId="2" applyFill="1" applyBorder="1" applyAlignment="1">
      <alignment horizontal="center" vertical="center"/>
    </xf>
    <xf numFmtId="0" fontId="11" fillId="2" borderId="45" xfId="2" applyFill="1" applyBorder="1" applyAlignment="1">
      <alignment horizontal="center" vertical="center"/>
    </xf>
    <xf numFmtId="0" fontId="11" fillId="2" borderId="0" xfId="2" applyFill="1" applyAlignment="1">
      <alignment horizontal="center" vertical="center"/>
    </xf>
    <xf numFmtId="0" fontId="11" fillId="2" borderId="46" xfId="2" applyFill="1" applyBorder="1" applyAlignment="1">
      <alignment horizontal="center" vertical="center"/>
    </xf>
    <xf numFmtId="0" fontId="11" fillId="2" borderId="47" xfId="2" applyFill="1" applyBorder="1" applyAlignment="1">
      <alignment horizontal="center" vertical="center"/>
    </xf>
    <xf numFmtId="0" fontId="11" fillId="2" borderId="41" xfId="2" applyFill="1" applyBorder="1" applyAlignment="1">
      <alignment horizontal="center" vertical="center"/>
    </xf>
    <xf numFmtId="0" fontId="11" fillId="2" borderId="48" xfId="2" applyFill="1" applyBorder="1" applyAlignment="1">
      <alignment horizontal="center" vertical="center"/>
    </xf>
    <xf numFmtId="0" fontId="45" fillId="2" borderId="0" xfId="2" applyFont="1" applyFill="1" applyAlignment="1">
      <alignment horizontal="left" vertical="top" wrapText="1"/>
    </xf>
    <xf numFmtId="0" fontId="87" fillId="2" borderId="0" xfId="2" applyFont="1" applyFill="1" applyAlignment="1">
      <alignment horizontal="left" vertical="top" wrapText="1"/>
    </xf>
    <xf numFmtId="0" fontId="151" fillId="6" borderId="13" xfId="2" applyFont="1" applyFill="1" applyBorder="1" applyAlignment="1">
      <alignment horizontal="center" vertical="center" wrapText="1"/>
    </xf>
    <xf numFmtId="0" fontId="151" fillId="6" borderId="14" xfId="2" applyFont="1" applyFill="1" applyBorder="1" applyAlignment="1">
      <alignment horizontal="center" vertical="center" wrapText="1"/>
    </xf>
    <xf numFmtId="0" fontId="151" fillId="6" borderId="15" xfId="2" applyFont="1" applyFill="1" applyBorder="1" applyAlignment="1">
      <alignment horizontal="center" vertical="center" wrapText="1"/>
    </xf>
    <xf numFmtId="0" fontId="45" fillId="2" borderId="0" xfId="2" applyFont="1" applyFill="1" applyAlignment="1">
      <alignment horizontal="left" vertical="top"/>
    </xf>
    <xf numFmtId="0" fontId="113" fillId="0" borderId="0" xfId="2" applyFont="1" applyFill="1" applyAlignment="1">
      <alignment horizontal="center" vertical="center"/>
    </xf>
    <xf numFmtId="0" fontId="45" fillId="2" borderId="27" xfId="2" applyFont="1" applyFill="1" applyBorder="1" applyAlignment="1">
      <alignment horizontal="center" vertical="center"/>
    </xf>
    <xf numFmtId="0" fontId="45" fillId="2" borderId="30" xfId="2" applyFont="1" applyFill="1" applyBorder="1" applyAlignment="1">
      <alignment horizontal="center" vertical="center"/>
    </xf>
    <xf numFmtId="0" fontId="45" fillId="2" borderId="27" xfId="2" applyFont="1" applyFill="1" applyBorder="1" applyAlignment="1">
      <alignment horizontal="center" vertical="center" wrapText="1"/>
    </xf>
    <xf numFmtId="0" fontId="45" fillId="2" borderId="30" xfId="2" applyFont="1" applyFill="1" applyBorder="1" applyAlignment="1">
      <alignment horizontal="center" vertical="center" wrapText="1"/>
    </xf>
    <xf numFmtId="0" fontId="45" fillId="2" borderId="29" xfId="2" applyFont="1" applyFill="1" applyBorder="1" applyAlignment="1">
      <alignment horizontal="center" vertical="center" wrapText="1"/>
    </xf>
    <xf numFmtId="0" fontId="45" fillId="2" borderId="40" xfId="2" applyFont="1" applyFill="1" applyBorder="1" applyAlignment="1">
      <alignment horizontal="center" vertical="center" wrapText="1"/>
    </xf>
    <xf numFmtId="0" fontId="45" fillId="2" borderId="16" xfId="2" applyFont="1" applyFill="1" applyBorder="1" applyAlignment="1">
      <alignment horizontal="center" vertical="center" wrapText="1"/>
    </xf>
    <xf numFmtId="0" fontId="45" fillId="2" borderId="28" xfId="2" applyFont="1" applyFill="1" applyBorder="1" applyAlignment="1">
      <alignment horizontal="center" vertical="center" wrapText="1"/>
    </xf>
    <xf numFmtId="0" fontId="75" fillId="2" borderId="13" xfId="2" applyFont="1" applyFill="1" applyBorder="1" applyAlignment="1">
      <alignment horizontal="left" vertical="center" wrapText="1"/>
    </xf>
    <xf numFmtId="0" fontId="75" fillId="2" borderId="14" xfId="2" applyFont="1" applyFill="1" applyBorder="1" applyAlignment="1">
      <alignment horizontal="left" vertical="center" wrapText="1"/>
    </xf>
    <xf numFmtId="0" fontId="75" fillId="2" borderId="15" xfId="2" applyFont="1" applyFill="1" applyBorder="1" applyAlignment="1">
      <alignment horizontal="left" vertical="center" wrapText="1"/>
    </xf>
    <xf numFmtId="38" fontId="114" fillId="6" borderId="1" xfId="1" applyFont="1" applyFill="1" applyBorder="1" applyAlignment="1">
      <alignment horizontal="center" vertical="center"/>
    </xf>
    <xf numFmtId="58" fontId="114" fillId="0" borderId="0" xfId="2" applyNumberFormat="1" applyFont="1" applyFill="1" applyAlignment="1">
      <alignment horizontal="center" vertical="center"/>
    </xf>
    <xf numFmtId="0" fontId="114" fillId="0" borderId="0" xfId="2" applyFont="1" applyFill="1" applyAlignment="1">
      <alignment horizontal="center" vertical="center"/>
    </xf>
    <xf numFmtId="0" fontId="89" fillId="2" borderId="0" xfId="2" applyFont="1" applyFill="1" applyAlignment="1">
      <alignment horizontal="center" vertical="center"/>
    </xf>
    <xf numFmtId="0" fontId="92" fillId="2" borderId="0" xfId="2" applyFont="1" applyFill="1" applyAlignment="1">
      <alignment horizontal="left" vertical="center" wrapText="1"/>
    </xf>
    <xf numFmtId="0" fontId="48" fillId="2" borderId="13" xfId="2" applyFont="1" applyFill="1" applyBorder="1" applyAlignment="1">
      <alignment horizontal="left" vertical="center"/>
    </xf>
    <xf numFmtId="0" fontId="48" fillId="2" borderId="14" xfId="2" applyFont="1" applyFill="1" applyBorder="1" applyAlignment="1">
      <alignment horizontal="left" vertical="center"/>
    </xf>
    <xf numFmtId="0" fontId="48" fillId="2" borderId="13" xfId="0" applyFont="1" applyFill="1" applyBorder="1" applyAlignment="1">
      <alignment horizontal="left" vertical="center" wrapText="1"/>
    </xf>
    <xf numFmtId="0" fontId="48" fillId="2" borderId="14" xfId="0" applyFont="1" applyFill="1" applyBorder="1" applyAlignment="1">
      <alignment horizontal="left" vertical="center" wrapText="1"/>
    </xf>
    <xf numFmtId="0" fontId="48" fillId="2" borderId="15" xfId="0" applyFont="1" applyFill="1" applyBorder="1" applyAlignment="1">
      <alignment horizontal="left" vertical="center" wrapText="1"/>
    </xf>
    <xf numFmtId="0" fontId="135" fillId="2" borderId="2" xfId="0" applyFont="1" applyFill="1" applyBorder="1" applyAlignment="1">
      <alignment horizontal="left" vertical="center" wrapText="1"/>
    </xf>
    <xf numFmtId="0" fontId="135" fillId="2" borderId="3" xfId="0" applyFont="1" applyFill="1" applyBorder="1" applyAlignment="1">
      <alignment horizontal="left" vertical="center" wrapText="1"/>
    </xf>
    <xf numFmtId="0" fontId="135" fillId="2" borderId="4" xfId="0" applyFont="1" applyFill="1" applyBorder="1" applyAlignment="1">
      <alignment horizontal="left" vertical="center" wrapText="1"/>
    </xf>
    <xf numFmtId="0" fontId="48" fillId="2" borderId="17" xfId="2" applyFont="1" applyFill="1" applyBorder="1" applyAlignment="1">
      <alignment horizontal="center" vertical="center"/>
    </xf>
    <xf numFmtId="0" fontId="48" fillId="2" borderId="1" xfId="2" applyFont="1" applyFill="1" applyBorder="1" applyAlignment="1">
      <alignment horizontal="center" vertical="center"/>
    </xf>
    <xf numFmtId="0" fontId="11" fillId="2" borderId="19" xfId="2" applyFill="1" applyBorder="1" applyAlignment="1">
      <alignment horizontal="center" vertical="center"/>
    </xf>
    <xf numFmtId="0" fontId="11" fillId="2" borderId="21" xfId="2" applyFill="1" applyBorder="1" applyAlignment="1">
      <alignment horizontal="center" vertical="center"/>
    </xf>
    <xf numFmtId="0" fontId="48" fillId="2" borderId="16" xfId="2" applyFont="1" applyFill="1" applyBorder="1" applyAlignment="1">
      <alignment horizontal="center" vertical="center"/>
    </xf>
    <xf numFmtId="0" fontId="48" fillId="2" borderId="15" xfId="2" applyFont="1" applyFill="1" applyBorder="1" applyAlignment="1">
      <alignment horizontal="center" vertical="center"/>
    </xf>
    <xf numFmtId="0" fontId="48" fillId="2" borderId="13" xfId="2" applyFont="1" applyFill="1" applyBorder="1" applyAlignment="1">
      <alignment horizontal="center" vertical="center"/>
    </xf>
    <xf numFmtId="0" fontId="48" fillId="2" borderId="13" xfId="2" applyFont="1" applyFill="1" applyBorder="1" applyAlignment="1">
      <alignment horizontal="left" vertical="center" wrapText="1"/>
    </xf>
    <xf numFmtId="0" fontId="48" fillId="2" borderId="14" xfId="2" applyFont="1" applyFill="1" applyBorder="1" applyAlignment="1">
      <alignment horizontal="left" vertical="center" wrapText="1"/>
    </xf>
    <xf numFmtId="0" fontId="48" fillId="2" borderId="15" xfId="2" applyFont="1" applyFill="1" applyBorder="1" applyAlignment="1">
      <alignment horizontal="left" vertical="center" wrapText="1"/>
    </xf>
    <xf numFmtId="0" fontId="147" fillId="6" borderId="16" xfId="0" applyFont="1" applyFill="1" applyBorder="1" applyAlignment="1">
      <alignment horizontal="center" vertical="center" wrapText="1"/>
    </xf>
    <xf numFmtId="0" fontId="91" fillId="6" borderId="14" xfId="2" applyFont="1" applyFill="1" applyBorder="1" applyAlignment="1">
      <alignment horizontal="left" vertical="center"/>
    </xf>
    <xf numFmtId="0" fontId="91" fillId="6" borderId="15" xfId="2" applyFont="1" applyFill="1" applyBorder="1" applyAlignment="1">
      <alignment horizontal="left" vertical="center"/>
    </xf>
    <xf numFmtId="0" fontId="148" fillId="6" borderId="13" xfId="2" applyFont="1" applyFill="1" applyBorder="1" applyAlignment="1">
      <alignment horizontal="center" vertical="center" wrapText="1"/>
    </xf>
    <xf numFmtId="0" fontId="148" fillId="6" borderId="15" xfId="2" applyFont="1" applyFill="1" applyBorder="1" applyAlignment="1">
      <alignment horizontal="center" vertical="center" wrapText="1"/>
    </xf>
    <xf numFmtId="0" fontId="90" fillId="2" borderId="0" xfId="2" applyFont="1" applyFill="1" applyAlignment="1">
      <alignment horizontal="left" vertical="center"/>
    </xf>
    <xf numFmtId="0" fontId="91" fillId="2" borderId="13" xfId="2" applyFont="1" applyFill="1" applyBorder="1" applyAlignment="1">
      <alignment horizontal="center" vertical="center"/>
    </xf>
    <xf numFmtId="0" fontId="91" fillId="2" borderId="14" xfId="2" applyFont="1" applyFill="1" applyBorder="1" applyAlignment="1">
      <alignment horizontal="center" vertical="center"/>
    </xf>
    <xf numFmtId="0" fontId="91" fillId="2" borderId="16" xfId="2" applyFont="1" applyFill="1" applyBorder="1" applyAlignment="1">
      <alignment horizontal="center" vertical="center"/>
    </xf>
    <xf numFmtId="0" fontId="91" fillId="2" borderId="15" xfId="2" applyFont="1" applyFill="1" applyBorder="1" applyAlignment="1">
      <alignment horizontal="center" vertical="center"/>
    </xf>
    <xf numFmtId="0" fontId="147" fillId="6" borderId="13" xfId="2" applyFont="1" applyFill="1" applyBorder="1" applyAlignment="1">
      <alignment horizontal="center" vertical="center" wrapText="1"/>
    </xf>
    <xf numFmtId="0" fontId="147" fillId="6" borderId="15" xfId="2" applyFont="1" applyFill="1" applyBorder="1" applyAlignment="1">
      <alignment horizontal="center" vertical="center" wrapText="1"/>
    </xf>
    <xf numFmtId="0" fontId="48" fillId="2" borderId="15" xfId="2" applyFont="1" applyFill="1" applyBorder="1" applyAlignment="1">
      <alignment horizontal="left" vertical="center"/>
    </xf>
    <xf numFmtId="0" fontId="49" fillId="2" borderId="13" xfId="2" applyFont="1" applyFill="1" applyBorder="1" applyAlignment="1">
      <alignment horizontal="left" vertical="center"/>
    </xf>
    <xf numFmtId="0" fontId="49" fillId="2" borderId="14" xfId="2" applyFont="1" applyFill="1" applyBorder="1" applyAlignment="1">
      <alignment horizontal="left" vertical="center"/>
    </xf>
    <xf numFmtId="0" fontId="49" fillId="2" borderId="15" xfId="2" applyFont="1" applyFill="1" applyBorder="1" applyAlignment="1">
      <alignment horizontal="left" vertical="center"/>
    </xf>
    <xf numFmtId="0" fontId="90" fillId="2" borderId="0" xfId="2" applyFont="1" applyFill="1" applyAlignment="1">
      <alignment horizontal="left" vertical="center" wrapText="1"/>
    </xf>
    <xf numFmtId="0" fontId="23" fillId="2" borderId="13"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5" xfId="2" applyFont="1" applyFill="1" applyBorder="1" applyAlignment="1">
      <alignment horizontal="center" vertical="center"/>
    </xf>
    <xf numFmtId="0" fontId="70" fillId="2" borderId="13" xfId="2" applyFont="1" applyFill="1" applyBorder="1" applyAlignment="1">
      <alignment horizontal="left" vertical="center" wrapText="1"/>
    </xf>
    <xf numFmtId="0" fontId="70" fillId="2" borderId="14" xfId="2" applyFont="1" applyFill="1" applyBorder="1" applyAlignment="1">
      <alignment horizontal="left" vertical="center" wrapText="1"/>
    </xf>
    <xf numFmtId="0" fontId="70" fillId="2" borderId="15" xfId="2" applyFont="1" applyFill="1" applyBorder="1" applyAlignment="1">
      <alignment horizontal="left" vertical="center" wrapText="1"/>
    </xf>
    <xf numFmtId="0" fontId="131" fillId="6" borderId="13" xfId="2" applyFont="1" applyFill="1" applyBorder="1" applyAlignment="1">
      <alignment horizontal="center" vertical="center"/>
    </xf>
    <xf numFmtId="0" fontId="131" fillId="6" borderId="15" xfId="2" applyFont="1" applyFill="1" applyBorder="1" applyAlignment="1">
      <alignment horizontal="center" vertical="center"/>
    </xf>
    <xf numFmtId="0" fontId="34" fillId="2" borderId="0" xfId="2" applyFont="1" applyFill="1" applyAlignment="1">
      <alignment horizontal="left" vertical="center" wrapText="1"/>
    </xf>
    <xf numFmtId="0" fontId="131" fillId="6" borderId="13" xfId="2" applyFont="1" applyFill="1" applyBorder="1" applyAlignment="1">
      <alignment horizontal="left" vertical="center"/>
    </xf>
    <xf numFmtId="0" fontId="131" fillId="6" borderId="15" xfId="2" applyFont="1" applyFill="1" applyBorder="1" applyAlignment="1">
      <alignment horizontal="left" vertical="center"/>
    </xf>
    <xf numFmtId="0" fontId="91" fillId="2" borderId="0" xfId="2" applyFont="1" applyFill="1" applyAlignment="1">
      <alignment horizontal="left" vertical="top" wrapText="1"/>
    </xf>
    <xf numFmtId="0" fontId="91" fillId="2" borderId="31" xfId="2" applyFont="1" applyFill="1" applyBorder="1" applyAlignment="1">
      <alignment horizontal="left" vertical="top" wrapText="1"/>
    </xf>
    <xf numFmtId="0" fontId="91" fillId="2" borderId="13" xfId="2" applyFont="1" applyFill="1" applyBorder="1" applyAlignment="1">
      <alignment horizontal="center" vertical="center" wrapText="1"/>
    </xf>
    <xf numFmtId="0" fontId="91" fillId="2" borderId="14" xfId="2" applyFont="1" applyFill="1" applyBorder="1" applyAlignment="1">
      <alignment horizontal="center" vertical="center" wrapText="1"/>
    </xf>
    <xf numFmtId="0" fontId="91" fillId="2" borderId="15" xfId="2" applyFont="1" applyFill="1" applyBorder="1" applyAlignment="1">
      <alignment horizontal="center" vertical="center" wrapText="1"/>
    </xf>
    <xf numFmtId="0" fontId="91" fillId="2" borderId="27" xfId="2" applyFont="1" applyFill="1" applyBorder="1" applyAlignment="1">
      <alignment horizontal="center" vertical="center"/>
    </xf>
    <xf numFmtId="0" fontId="91" fillId="2" borderId="29" xfId="2" applyFont="1" applyFill="1" applyBorder="1" applyAlignment="1">
      <alignment horizontal="center" vertical="center"/>
    </xf>
    <xf numFmtId="0" fontId="91" fillId="2" borderId="17" xfId="2" applyFont="1" applyFill="1" applyBorder="1" applyAlignment="1">
      <alignment horizontal="center" vertical="center"/>
    </xf>
    <xf numFmtId="0" fontId="91" fillId="2" borderId="9" xfId="2" applyFont="1" applyFill="1" applyBorder="1" applyAlignment="1">
      <alignment horizontal="center" vertical="center"/>
    </xf>
    <xf numFmtId="58" fontId="14" fillId="0" borderId="0" xfId="2" applyNumberFormat="1" applyFont="1" applyFill="1" applyAlignment="1">
      <alignment horizontal="right" vertical="center"/>
    </xf>
    <xf numFmtId="0" fontId="14" fillId="0" borderId="0" xfId="2" applyFont="1" applyFill="1" applyAlignment="1">
      <alignment horizontal="right" vertical="center"/>
    </xf>
    <xf numFmtId="0" fontId="18" fillId="2" borderId="0" xfId="2" applyFont="1" applyFill="1" applyAlignment="1">
      <alignment horizontal="center" vertical="center" wrapText="1"/>
    </xf>
    <xf numFmtId="0" fontId="14" fillId="0" borderId="1" xfId="2" applyFont="1" applyFill="1" applyBorder="1" applyAlignment="1">
      <alignment horizontal="center" vertical="center"/>
    </xf>
    <xf numFmtId="0" fontId="14" fillId="0" borderId="0" xfId="2" applyFont="1" applyFill="1" applyAlignment="1">
      <alignment horizontal="right" vertical="top"/>
    </xf>
    <xf numFmtId="0" fontId="110" fillId="2" borderId="0" xfId="2" applyFont="1" applyFill="1" applyAlignment="1">
      <alignment horizontal="left" vertical="center"/>
    </xf>
    <xf numFmtId="0" fontId="110" fillId="0" borderId="0" xfId="2" applyFont="1" applyFill="1" applyAlignment="1">
      <alignment horizontal="right" vertical="center"/>
    </xf>
    <xf numFmtId="0" fontId="121" fillId="6" borderId="13" xfId="0" applyFont="1" applyFill="1" applyBorder="1" applyAlignment="1">
      <alignment horizontal="center" vertical="center"/>
    </xf>
    <xf numFmtId="0" fontId="121" fillId="6" borderId="14" xfId="0" applyFont="1" applyFill="1" applyBorder="1" applyAlignment="1">
      <alignment horizontal="center" vertical="center"/>
    </xf>
    <xf numFmtId="0" fontId="121" fillId="6" borderId="15" xfId="0" applyFont="1" applyFill="1" applyBorder="1" applyAlignment="1">
      <alignment horizontal="center" vertical="center"/>
    </xf>
    <xf numFmtId="0" fontId="121" fillId="6" borderId="16" xfId="0" applyFont="1" applyFill="1" applyBorder="1" applyAlignment="1">
      <alignment horizontal="center" vertical="center"/>
    </xf>
    <xf numFmtId="0" fontId="27" fillId="6" borderId="16" xfId="0" applyFont="1" applyFill="1" applyBorder="1" applyAlignment="1">
      <alignment horizontal="right" vertical="center"/>
    </xf>
    <xf numFmtId="0" fontId="121" fillId="6" borderId="6" xfId="0" applyFont="1" applyFill="1" applyBorder="1" applyAlignment="1">
      <alignment horizontal="center" vertical="center"/>
    </xf>
    <xf numFmtId="0" fontId="121" fillId="6" borderId="7" xfId="0" applyFont="1" applyFill="1" applyBorder="1" applyAlignment="1">
      <alignment horizontal="center" vertical="center"/>
    </xf>
    <xf numFmtId="0" fontId="121" fillId="6" borderId="8" xfId="0" applyFont="1" applyFill="1" applyBorder="1" applyAlignment="1">
      <alignment horizontal="center" vertical="center"/>
    </xf>
    <xf numFmtId="0" fontId="121" fillId="6" borderId="6" xfId="0" applyFont="1" applyFill="1" applyBorder="1" applyAlignment="1">
      <alignment horizontal="center" vertical="center" wrapText="1"/>
    </xf>
    <xf numFmtId="0" fontId="121" fillId="6" borderId="26" xfId="0" applyFont="1" applyFill="1" applyBorder="1" applyAlignment="1">
      <alignment horizontal="center" vertical="center"/>
    </xf>
    <xf numFmtId="0" fontId="121" fillId="6" borderId="16" xfId="0" applyFont="1" applyFill="1" applyBorder="1" applyAlignment="1">
      <alignment horizontal="left"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28" fillId="6" borderId="16" xfId="0" applyFont="1" applyFill="1" applyBorder="1" applyAlignment="1">
      <alignment horizontal="left" vertical="center"/>
    </xf>
    <xf numFmtId="0" fontId="128" fillId="6" borderId="13" xfId="0" applyFont="1" applyFill="1" applyBorder="1" applyAlignment="1">
      <alignment horizontal="center" vertical="center"/>
    </xf>
    <xf numFmtId="0" fontId="128" fillId="6" borderId="14" xfId="0" applyFont="1" applyFill="1" applyBorder="1" applyAlignment="1">
      <alignment horizontal="center" vertical="center"/>
    </xf>
    <xf numFmtId="0" fontId="128" fillId="6" borderId="15" xfId="0" applyFont="1" applyFill="1" applyBorder="1" applyAlignment="1">
      <alignment horizontal="center" vertical="center"/>
    </xf>
    <xf numFmtId="0" fontId="121" fillId="6" borderId="26" xfId="0" applyFont="1" applyFill="1" applyBorder="1" applyAlignment="1">
      <alignment horizontal="left" vertical="center"/>
    </xf>
    <xf numFmtId="0" fontId="128" fillId="6" borderId="13" xfId="0" applyFont="1" applyFill="1" applyBorder="1" applyAlignment="1">
      <alignment horizontal="left" vertical="center"/>
    </xf>
    <xf numFmtId="0" fontId="128" fillId="6" borderId="14" xfId="0" applyFont="1" applyFill="1" applyBorder="1" applyAlignment="1">
      <alignment horizontal="left" vertical="center"/>
    </xf>
    <xf numFmtId="0" fontId="128" fillId="6" borderId="15" xfId="0" applyFont="1" applyFill="1" applyBorder="1" applyAlignment="1">
      <alignment horizontal="left" vertical="center"/>
    </xf>
    <xf numFmtId="0" fontId="27" fillId="2" borderId="5" xfId="0" applyFont="1" applyFill="1" applyBorder="1" applyAlignment="1">
      <alignment horizontal="center" vertical="center"/>
    </xf>
    <xf numFmtId="0" fontId="128" fillId="6" borderId="12" xfId="0" applyFont="1" applyFill="1" applyBorder="1" applyAlignment="1">
      <alignment horizontal="left" vertical="center"/>
    </xf>
    <xf numFmtId="0" fontId="128" fillId="6" borderId="6" xfId="0" applyFont="1" applyFill="1" applyBorder="1" applyAlignment="1">
      <alignment horizontal="center" vertical="center"/>
    </xf>
    <xf numFmtId="0" fontId="128" fillId="6" borderId="7" xfId="0" applyFont="1" applyFill="1" applyBorder="1" applyAlignment="1">
      <alignment horizontal="center" vertical="center"/>
    </xf>
    <xf numFmtId="0" fontId="128" fillId="6" borderId="8" xfId="0" applyFont="1" applyFill="1" applyBorder="1" applyAlignment="1">
      <alignment horizontal="center" vertical="center"/>
    </xf>
    <xf numFmtId="0" fontId="128" fillId="6" borderId="6" xfId="0" applyFont="1" applyFill="1" applyBorder="1" applyAlignment="1">
      <alignment horizontal="right" vertical="center"/>
    </xf>
    <xf numFmtId="0" fontId="128" fillId="6" borderId="7" xfId="0" applyFont="1" applyFill="1" applyBorder="1" applyAlignment="1">
      <alignment horizontal="right" vertical="center"/>
    </xf>
    <xf numFmtId="0" fontId="128" fillId="6" borderId="8" xfId="0" applyFont="1" applyFill="1" applyBorder="1" applyAlignment="1">
      <alignment horizontal="right" vertical="center"/>
    </xf>
    <xf numFmtId="58" fontId="128" fillId="6" borderId="6" xfId="2" applyNumberFormat="1" applyFont="1" applyFill="1" applyBorder="1" applyAlignment="1">
      <alignment horizontal="center" vertical="center"/>
    </xf>
    <xf numFmtId="0" fontId="128" fillId="6" borderId="8" xfId="2" applyFont="1" applyFill="1" applyBorder="1" applyAlignment="1">
      <alignment horizontal="center" vertical="center"/>
    </xf>
    <xf numFmtId="0" fontId="27" fillId="2" borderId="13" xfId="0" applyFont="1" applyFill="1" applyBorder="1" applyAlignment="1">
      <alignment horizontal="left" vertical="center"/>
    </xf>
    <xf numFmtId="0" fontId="27" fillId="2" borderId="14"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23" xfId="0" applyFont="1" applyFill="1" applyBorder="1" applyAlignment="1">
      <alignment horizontal="left" vertical="center"/>
    </xf>
    <xf numFmtId="0" fontId="27" fillId="2" borderId="24" xfId="0" applyFont="1" applyFill="1" applyBorder="1" applyAlignment="1">
      <alignment horizontal="left" vertical="center"/>
    </xf>
    <xf numFmtId="0" fontId="27" fillId="2" borderId="25" xfId="0" applyFont="1" applyFill="1" applyBorder="1" applyAlignment="1">
      <alignment horizontal="left" vertical="center"/>
    </xf>
    <xf numFmtId="0" fontId="128" fillId="6" borderId="22" xfId="0" applyFont="1" applyFill="1" applyBorder="1" applyAlignment="1">
      <alignment horizontal="left" vertical="center"/>
    </xf>
    <xf numFmtId="0" fontId="29" fillId="2" borderId="19" xfId="0" applyFont="1" applyFill="1" applyBorder="1" applyAlignment="1">
      <alignment horizontal="left" vertical="center"/>
    </xf>
    <xf numFmtId="0" fontId="29" fillId="2" borderId="21" xfId="0" applyFont="1" applyFill="1" applyBorder="1" applyAlignment="1">
      <alignment horizontal="left" vertical="center"/>
    </xf>
    <xf numFmtId="0" fontId="27" fillId="2" borderId="6" xfId="0" applyFont="1" applyFill="1" applyBorder="1" applyAlignment="1">
      <alignment horizontal="left" vertical="center"/>
    </xf>
    <xf numFmtId="0" fontId="27" fillId="2" borderId="18" xfId="0" applyFont="1" applyFill="1" applyBorder="1" applyAlignment="1">
      <alignment horizontal="left" vertical="center"/>
    </xf>
    <xf numFmtId="0" fontId="27" fillId="2" borderId="7" xfId="0" applyFont="1" applyFill="1" applyBorder="1" applyAlignment="1">
      <alignment horizontal="left" vertical="center"/>
    </xf>
    <xf numFmtId="0" fontId="27" fillId="2" borderId="8" xfId="0" applyFont="1" applyFill="1" applyBorder="1" applyAlignment="1">
      <alignment horizontal="left" vertical="center"/>
    </xf>
    <xf numFmtId="0" fontId="29" fillId="2" borderId="20" xfId="0" applyFont="1" applyFill="1" applyBorder="1" applyAlignment="1">
      <alignment horizontal="left" vertical="center"/>
    </xf>
    <xf numFmtId="49" fontId="128" fillId="6" borderId="13" xfId="0" applyNumberFormat="1" applyFont="1" applyFill="1" applyBorder="1" applyAlignment="1">
      <alignment horizontal="center" vertical="center" shrinkToFit="1"/>
    </xf>
    <xf numFmtId="49" fontId="128" fillId="6" borderId="14" xfId="0" applyNumberFormat="1" applyFont="1" applyFill="1" applyBorder="1" applyAlignment="1">
      <alignment horizontal="center" vertical="center" shrinkToFit="1"/>
    </xf>
    <xf numFmtId="0" fontId="128" fillId="6" borderId="13" xfId="0" applyFont="1" applyFill="1" applyBorder="1" applyAlignment="1">
      <alignment horizontal="left" vertical="center" shrinkToFit="1"/>
    </xf>
    <xf numFmtId="0" fontId="128" fillId="6" borderId="14" xfId="0" applyFont="1" applyFill="1" applyBorder="1" applyAlignment="1">
      <alignment horizontal="left" vertical="center" shrinkToFit="1"/>
    </xf>
    <xf numFmtId="0" fontId="128" fillId="6" borderId="15" xfId="0" applyFont="1" applyFill="1" applyBorder="1" applyAlignment="1">
      <alignment horizontal="left" vertical="center" shrinkToFit="1"/>
    </xf>
    <xf numFmtId="0" fontId="128" fillId="6" borderId="16" xfId="0" applyFont="1" applyFill="1" applyBorder="1" applyAlignment="1">
      <alignment horizontal="center" vertical="center"/>
    </xf>
    <xf numFmtId="0" fontId="128" fillId="6" borderId="17" xfId="0" applyFont="1" applyFill="1" applyBorder="1" applyAlignment="1">
      <alignment horizontal="center" vertical="center"/>
    </xf>
    <xf numFmtId="0" fontId="128" fillId="6" borderId="9" xfId="0" applyFont="1" applyFill="1" applyBorder="1" applyAlignment="1">
      <alignment horizontal="center" vertical="center"/>
    </xf>
    <xf numFmtId="49" fontId="128" fillId="6" borderId="6" xfId="0" applyNumberFormat="1" applyFont="1" applyFill="1" applyBorder="1" applyAlignment="1">
      <alignment horizontal="center" vertical="center" shrinkToFit="1"/>
    </xf>
    <xf numFmtId="49" fontId="128" fillId="6" borderId="7" xfId="0" applyNumberFormat="1" applyFont="1" applyFill="1" applyBorder="1" applyAlignment="1">
      <alignment horizontal="center" vertical="center" shrinkToFit="1"/>
    </xf>
    <xf numFmtId="0" fontId="128" fillId="6" borderId="6" xfId="0" applyFont="1" applyFill="1" applyBorder="1" applyAlignment="1">
      <alignment horizontal="left" vertical="center" shrinkToFit="1"/>
    </xf>
    <xf numFmtId="0" fontId="128" fillId="6" borderId="7" xfId="0" applyFont="1" applyFill="1" applyBorder="1" applyAlignment="1">
      <alignment horizontal="left" vertical="center" shrinkToFit="1"/>
    </xf>
    <xf numFmtId="0" fontId="128" fillId="6" borderId="8" xfId="0" applyFont="1" applyFill="1" applyBorder="1" applyAlignment="1">
      <alignment horizontal="left" vertical="center" shrinkToFit="1"/>
    </xf>
    <xf numFmtId="0" fontId="128" fillId="6" borderId="10" xfId="0" applyFont="1" applyFill="1" applyBorder="1" applyAlignment="1">
      <alignment horizontal="center" vertical="center"/>
    </xf>
    <xf numFmtId="0" fontId="128" fillId="6" borderId="11" xfId="0" applyFont="1" applyFill="1" applyBorder="1" applyAlignment="1">
      <alignment horizontal="center" vertical="center"/>
    </xf>
    <xf numFmtId="0" fontId="128" fillId="0" borderId="0" xfId="0" applyFont="1" applyFill="1" applyAlignment="1">
      <alignment horizontal="left" vertical="center"/>
    </xf>
    <xf numFmtId="0" fontId="128" fillId="6" borderId="0" xfId="0" applyFont="1" applyFill="1" applyAlignment="1">
      <alignment horizontal="left" vertical="center"/>
    </xf>
    <xf numFmtId="0" fontId="128" fillId="6" borderId="0" xfId="0" applyFont="1" applyFill="1" applyAlignment="1">
      <alignment vertical="center"/>
    </xf>
    <xf numFmtId="0" fontId="33" fillId="2" borderId="0" xfId="0" applyFont="1" applyFill="1" applyAlignment="1">
      <alignment horizontal="right" vertical="center"/>
    </xf>
    <xf numFmtId="0" fontId="35" fillId="6" borderId="1" xfId="0" applyFont="1" applyFill="1" applyBorder="1" applyAlignment="1">
      <alignment horizontal="center" vertical="center"/>
    </xf>
    <xf numFmtId="0" fontId="33" fillId="2" borderId="0" xfId="0" applyFont="1" applyFill="1" applyAlignment="1">
      <alignment horizontal="center" vertical="center"/>
    </xf>
    <xf numFmtId="0" fontId="123" fillId="6" borderId="0" xfId="0" applyFont="1" applyFill="1" applyAlignment="1">
      <alignment horizontal="center" vertical="center"/>
    </xf>
    <xf numFmtId="0" fontId="91" fillId="2" borderId="0" xfId="6" applyFont="1" applyFill="1" applyAlignment="1">
      <alignment horizontal="left" vertical="center" wrapText="1"/>
    </xf>
    <xf numFmtId="0" fontId="34" fillId="2" borderId="0" xfId="6" applyFont="1" applyFill="1" applyAlignment="1">
      <alignment horizontal="center" vertical="center" wrapText="1"/>
    </xf>
    <xf numFmtId="176" fontId="34" fillId="0" borderId="0" xfId="6" applyNumberFormat="1" applyFont="1" applyFill="1" applyAlignment="1">
      <alignment horizontal="right" vertical="center"/>
    </xf>
    <xf numFmtId="0" fontId="34" fillId="0" borderId="0" xfId="6" applyFont="1" applyFill="1" applyAlignment="1">
      <alignment horizontal="center" vertical="center"/>
    </xf>
    <xf numFmtId="0" fontId="91" fillId="0" borderId="0" xfId="6" applyFont="1" applyFill="1" applyAlignment="1">
      <alignment horizontal="left" vertical="center" wrapText="1"/>
    </xf>
    <xf numFmtId="0" fontId="91" fillId="2" borderId="0" xfId="6" applyFont="1" applyFill="1" applyAlignment="1">
      <alignment horizontal="left" vertical="center" shrinkToFit="1"/>
    </xf>
    <xf numFmtId="0" fontId="34" fillId="2" borderId="12" xfId="6" applyFont="1" applyFill="1" applyBorder="1" applyAlignment="1">
      <alignment horizontal="center" vertical="center"/>
    </xf>
    <xf numFmtId="0" fontId="34" fillId="2" borderId="16" xfId="6" applyFont="1" applyFill="1" applyBorder="1" applyAlignment="1">
      <alignment horizontal="center" vertical="center"/>
    </xf>
    <xf numFmtId="0" fontId="34" fillId="2" borderId="13" xfId="6" applyFont="1" applyFill="1" applyBorder="1" applyAlignment="1">
      <alignment horizontal="left" vertical="center" wrapText="1"/>
    </xf>
    <xf numFmtId="0" fontId="34" fillId="2" borderId="14" xfId="6" applyFont="1" applyFill="1" applyBorder="1" applyAlignment="1">
      <alignment horizontal="left" vertical="center" wrapText="1"/>
    </xf>
    <xf numFmtId="0" fontId="12" fillId="2" borderId="13" xfId="6" applyFont="1" applyFill="1" applyBorder="1" applyAlignment="1">
      <alignment horizontal="center" vertical="center"/>
    </xf>
    <xf numFmtId="0" fontId="12" fillId="2" borderId="14" xfId="6" applyFont="1" applyFill="1" applyBorder="1" applyAlignment="1">
      <alignment horizontal="center" vertical="center"/>
    </xf>
    <xf numFmtId="0" fontId="71" fillId="2" borderId="27" xfId="6" applyFont="1" applyFill="1" applyBorder="1" applyAlignment="1">
      <alignment vertical="center" wrapText="1"/>
    </xf>
    <xf numFmtId="0" fontId="71" fillId="2" borderId="28" xfId="6" applyFont="1" applyFill="1" applyBorder="1" applyAlignment="1">
      <alignment vertical="center" wrapText="1"/>
    </xf>
    <xf numFmtId="0" fontId="71" fillId="2" borderId="29" xfId="6" applyFont="1" applyFill="1" applyBorder="1" applyAlignment="1">
      <alignment vertical="center" wrapText="1"/>
    </xf>
    <xf numFmtId="0" fontId="71" fillId="2" borderId="13" xfId="6" applyFont="1" applyFill="1" applyBorder="1" applyAlignment="1">
      <alignment horizontal="left" vertical="center"/>
    </xf>
    <xf numFmtId="0" fontId="71" fillId="2" borderId="14" xfId="6" applyFont="1" applyFill="1" applyBorder="1" applyAlignment="1">
      <alignment horizontal="left" vertical="center"/>
    </xf>
    <xf numFmtId="0" fontId="71" fillId="2" borderId="15" xfId="6" applyFont="1" applyFill="1" applyBorder="1" applyAlignment="1">
      <alignment horizontal="left" vertical="center"/>
    </xf>
    <xf numFmtId="0" fontId="71" fillId="2" borderId="30" xfId="6" applyFont="1" applyFill="1" applyBorder="1">
      <alignment vertical="center"/>
    </xf>
    <xf numFmtId="0" fontId="71" fillId="2" borderId="0" xfId="6" applyFont="1" applyFill="1">
      <alignment vertical="center"/>
    </xf>
    <xf numFmtId="0" fontId="71" fillId="2" borderId="31" xfId="6" applyFont="1" applyFill="1" applyBorder="1">
      <alignment vertical="center"/>
    </xf>
    <xf numFmtId="0" fontId="12" fillId="2" borderId="14" xfId="6" applyFont="1" applyFill="1" applyBorder="1" applyAlignment="1">
      <alignment horizontal="left" vertical="center" wrapText="1"/>
    </xf>
    <xf numFmtId="0" fontId="12" fillId="2" borderId="15" xfId="6" applyFont="1" applyFill="1" applyBorder="1" applyAlignment="1">
      <alignment horizontal="left" vertical="center" wrapText="1"/>
    </xf>
    <xf numFmtId="0" fontId="11" fillId="2" borderId="14" xfId="6" applyFont="1" applyFill="1" applyBorder="1" applyAlignment="1">
      <alignment horizontal="left" vertical="center" wrapText="1"/>
    </xf>
    <xf numFmtId="0" fontId="11" fillId="2" borderId="15" xfId="6" applyFont="1" applyFill="1" applyBorder="1" applyAlignment="1">
      <alignment horizontal="left" vertical="center" wrapText="1"/>
    </xf>
    <xf numFmtId="0" fontId="34" fillId="2" borderId="2" xfId="6" applyFont="1" applyFill="1" applyBorder="1" applyAlignment="1">
      <alignment horizontal="left" vertical="center" wrapText="1"/>
    </xf>
    <xf numFmtId="0" fontId="34" fillId="2" borderId="3" xfId="6" applyFont="1" applyFill="1" applyBorder="1" applyAlignment="1">
      <alignment horizontal="left" vertical="center" wrapText="1"/>
    </xf>
    <xf numFmtId="0" fontId="150" fillId="6" borderId="13" xfId="0" applyFont="1" applyFill="1" applyBorder="1" applyAlignment="1">
      <alignment horizontal="center" vertical="center"/>
    </xf>
    <xf numFmtId="0" fontId="150" fillId="6" borderId="15" xfId="0" applyFont="1" applyFill="1" applyBorder="1" applyAlignment="1">
      <alignment horizontal="center" vertical="center"/>
    </xf>
    <xf numFmtId="0" fontId="34" fillId="2" borderId="13" xfId="6" applyFont="1" applyFill="1" applyBorder="1" applyAlignment="1">
      <alignment horizontal="left" vertical="center"/>
    </xf>
    <xf numFmtId="0" fontId="34" fillId="2" borderId="14" xfId="6" applyFont="1" applyFill="1" applyBorder="1" applyAlignment="1">
      <alignment horizontal="left" vertical="center"/>
    </xf>
    <xf numFmtId="0" fontId="120" fillId="6" borderId="13" xfId="6" applyFont="1" applyFill="1" applyBorder="1" applyAlignment="1">
      <alignment horizontal="center" vertical="center"/>
    </xf>
    <xf numFmtId="0" fontId="120" fillId="6" borderId="15" xfId="6" applyFont="1" applyFill="1" applyBorder="1" applyAlignment="1">
      <alignment horizontal="center" vertical="center"/>
    </xf>
    <xf numFmtId="0" fontId="91" fillId="2" borderId="0" xfId="6" applyFont="1" applyFill="1" applyAlignment="1">
      <alignment horizontal="center" vertical="center"/>
    </xf>
    <xf numFmtId="0" fontId="34" fillId="2" borderId="27" xfId="6" applyFont="1" applyFill="1" applyBorder="1" applyAlignment="1">
      <alignment horizontal="center" vertical="center" wrapText="1"/>
    </xf>
    <xf numFmtId="0" fontId="34" fillId="2" borderId="28" xfId="6" applyFont="1" applyFill="1" applyBorder="1" applyAlignment="1">
      <alignment horizontal="center" vertical="center" wrapText="1"/>
    </xf>
    <xf numFmtId="0" fontId="34" fillId="2" borderId="30" xfId="6" applyFont="1" applyFill="1" applyBorder="1" applyAlignment="1">
      <alignment horizontal="center" vertical="center" wrapText="1"/>
    </xf>
    <xf numFmtId="0" fontId="34" fillId="2" borderId="16" xfId="6" applyFont="1" applyFill="1" applyBorder="1" applyAlignment="1">
      <alignment horizontal="center" vertical="center" wrapText="1"/>
    </xf>
    <xf numFmtId="0" fontId="34" fillId="2" borderId="13" xfId="6" applyFont="1" applyFill="1" applyBorder="1" applyAlignment="1">
      <alignment horizontal="center" vertical="center"/>
    </xf>
    <xf numFmtId="0" fontId="34" fillId="2" borderId="15" xfId="6" applyFont="1" applyFill="1" applyBorder="1" applyAlignment="1">
      <alignment horizontal="center" vertical="center"/>
    </xf>
    <xf numFmtId="0" fontId="34" fillId="2" borderId="29" xfId="6" applyFont="1" applyFill="1" applyBorder="1" applyAlignment="1">
      <alignment horizontal="center" vertical="center"/>
    </xf>
    <xf numFmtId="0" fontId="34" fillId="2" borderId="27" xfId="6" applyFont="1" applyFill="1" applyBorder="1" applyAlignment="1">
      <alignment horizontal="center" vertical="center"/>
    </xf>
    <xf numFmtId="0" fontId="34" fillId="2" borderId="40" xfId="6" applyFont="1" applyFill="1" applyBorder="1" applyAlignment="1">
      <alignment horizontal="center" vertical="center"/>
    </xf>
    <xf numFmtId="0" fontId="34" fillId="2" borderId="51" xfId="6" applyFont="1" applyFill="1" applyBorder="1" applyAlignment="1">
      <alignment horizontal="center" vertical="center"/>
    </xf>
    <xf numFmtId="0" fontId="41" fillId="3" borderId="13" xfId="7" applyFont="1" applyFill="1" applyBorder="1" applyAlignment="1">
      <alignment horizontal="center" vertical="center"/>
    </xf>
    <xf numFmtId="0" fontId="41" fillId="3" borderId="15" xfId="7" applyFont="1" applyFill="1" applyBorder="1" applyAlignment="1">
      <alignment horizontal="center" vertical="center"/>
    </xf>
    <xf numFmtId="0" fontId="60" fillId="3" borderId="6" xfId="7" applyFont="1" applyFill="1" applyBorder="1" applyAlignment="1">
      <alignment horizontal="left" vertical="center"/>
    </xf>
    <xf numFmtId="0" fontId="60" fillId="3" borderId="8" xfId="7" applyFont="1" applyFill="1" applyBorder="1" applyAlignment="1">
      <alignment horizontal="left" vertical="center"/>
    </xf>
    <xf numFmtId="0" fontId="41" fillId="3" borderId="6" xfId="7" applyFont="1" applyFill="1" applyBorder="1" applyAlignment="1">
      <alignment horizontal="center" vertical="center"/>
    </xf>
    <xf numFmtId="0" fontId="41" fillId="3" borderId="8" xfId="7" applyFont="1" applyFill="1" applyBorder="1" applyAlignment="1">
      <alignment horizontal="center" vertical="center"/>
    </xf>
    <xf numFmtId="0" fontId="52" fillId="3" borderId="0" xfId="7" applyFont="1" applyFill="1" applyAlignment="1">
      <alignment horizontal="center" vertical="center"/>
    </xf>
    <xf numFmtId="0" fontId="41" fillId="3" borderId="7" xfId="7" applyFont="1" applyFill="1" applyBorder="1" applyAlignment="1">
      <alignment horizontal="center" vertical="center"/>
    </xf>
    <xf numFmtId="0" fontId="18" fillId="3" borderId="16" xfId="7" applyFont="1" applyFill="1" applyBorder="1" applyAlignment="1">
      <alignment horizontal="center" vertical="center"/>
    </xf>
    <xf numFmtId="0" fontId="41" fillId="3" borderId="16" xfId="7" applyFont="1" applyFill="1" applyBorder="1" applyAlignment="1">
      <alignment horizontal="center" vertical="center" wrapText="1"/>
    </xf>
    <xf numFmtId="0" fontId="101" fillId="3" borderId="27" xfId="7" applyFont="1" applyFill="1" applyBorder="1" applyAlignment="1">
      <alignment horizontal="center" vertical="center" wrapText="1"/>
    </xf>
    <xf numFmtId="0" fontId="101" fillId="3" borderId="29" xfId="7" applyFont="1" applyFill="1" applyBorder="1" applyAlignment="1">
      <alignment horizontal="center" vertical="center" wrapText="1"/>
    </xf>
    <xf numFmtId="0" fontId="101" fillId="3" borderId="17" xfId="7" applyFont="1" applyFill="1" applyBorder="1" applyAlignment="1">
      <alignment horizontal="center" vertical="center" wrapText="1"/>
    </xf>
    <xf numFmtId="0" fontId="101" fillId="3" borderId="9" xfId="7" applyFont="1" applyFill="1" applyBorder="1" applyAlignment="1">
      <alignment horizontal="center" vertical="center" wrapText="1"/>
    </xf>
    <xf numFmtId="0" fontId="106" fillId="6" borderId="13" xfId="7" applyFont="1" applyFill="1" applyBorder="1" applyAlignment="1">
      <alignment horizontal="left" vertical="center" wrapText="1" shrinkToFit="1"/>
    </xf>
    <xf numFmtId="0" fontId="142" fillId="6" borderId="15" xfId="7" applyFont="1" applyFill="1" applyBorder="1" applyAlignment="1">
      <alignment horizontal="left" vertical="center" shrinkToFit="1"/>
    </xf>
    <xf numFmtId="0" fontId="41" fillId="0" borderId="1" xfId="7" applyFont="1" applyFill="1" applyBorder="1" applyAlignment="1">
      <alignment horizontal="center" vertical="top" shrinkToFit="1"/>
    </xf>
    <xf numFmtId="0" fontId="160" fillId="2" borderId="0" xfId="2" applyFont="1" applyFill="1" applyAlignment="1">
      <alignment horizontal="left" vertical="center" wrapText="1"/>
    </xf>
    <xf numFmtId="0" fontId="141" fillId="2" borderId="86" xfId="2" applyFont="1" applyFill="1" applyBorder="1" applyAlignment="1">
      <alignment horizontal="center" vertical="center" shrinkToFit="1"/>
    </xf>
    <xf numFmtId="0" fontId="141" fillId="2" borderId="90" xfId="2" applyFont="1" applyFill="1" applyBorder="1" applyAlignment="1">
      <alignment horizontal="center" vertical="center" shrinkToFit="1"/>
    </xf>
    <xf numFmtId="0" fontId="159" fillId="13" borderId="86" xfId="2" applyFont="1" applyFill="1" applyBorder="1" applyAlignment="1">
      <alignment horizontal="center" vertical="center"/>
    </xf>
    <xf numFmtId="0" fontId="159" fillId="13" borderId="90" xfId="2" applyFont="1" applyFill="1" applyBorder="1" applyAlignment="1">
      <alignment horizontal="center" vertical="center"/>
    </xf>
    <xf numFmtId="0" fontId="106" fillId="2" borderId="87" xfId="2" applyFont="1" applyFill="1" applyBorder="1" applyAlignment="1">
      <alignment horizontal="left" vertical="center" wrapText="1" shrinkToFit="1"/>
    </xf>
    <xf numFmtId="0" fontId="106" fillId="2" borderId="88" xfId="2" applyFont="1" applyFill="1" applyBorder="1" applyAlignment="1">
      <alignment horizontal="left" vertical="center" wrapText="1" shrinkToFit="1"/>
    </xf>
    <xf numFmtId="0" fontId="106" fillId="2" borderId="89" xfId="2" applyFont="1" applyFill="1" applyBorder="1" applyAlignment="1">
      <alignment horizontal="left" vertical="center" wrapText="1" shrinkToFit="1"/>
    </xf>
    <xf numFmtId="0" fontId="106" fillId="2" borderId="91" xfId="2" applyFont="1" applyFill="1" applyBorder="1" applyAlignment="1">
      <alignment horizontal="left" vertical="center" wrapText="1" shrinkToFit="1"/>
    </xf>
    <xf numFmtId="0" fontId="106" fillId="2" borderId="92" xfId="2" applyFont="1" applyFill="1" applyBorder="1" applyAlignment="1">
      <alignment horizontal="left" vertical="center" wrapText="1" shrinkToFit="1"/>
    </xf>
    <xf numFmtId="0" fontId="106" fillId="2" borderId="93" xfId="2" applyFont="1" applyFill="1" applyBorder="1" applyAlignment="1">
      <alignment horizontal="left" vertical="center" wrapText="1" shrinkToFit="1"/>
    </xf>
    <xf numFmtId="0" fontId="141" fillId="2" borderId="84" xfId="2" applyFont="1" applyFill="1" applyBorder="1" applyAlignment="1">
      <alignment horizontal="center" vertical="center" shrinkToFit="1"/>
    </xf>
    <xf numFmtId="0" fontId="141" fillId="2" borderId="83" xfId="2" applyFont="1" applyFill="1" applyBorder="1" applyAlignment="1">
      <alignment horizontal="left" vertical="center" shrinkToFit="1"/>
    </xf>
    <xf numFmtId="0" fontId="141" fillId="2" borderId="84" xfId="2" applyFont="1" applyFill="1" applyBorder="1" applyAlignment="1">
      <alignment horizontal="left" vertical="center" shrinkToFit="1"/>
    </xf>
    <xf numFmtId="0" fontId="141" fillId="2" borderId="85" xfId="2" applyFont="1" applyFill="1" applyBorder="1" applyAlignment="1">
      <alignment horizontal="left" vertical="center" shrinkToFit="1"/>
    </xf>
    <xf numFmtId="0" fontId="159" fillId="13" borderId="86" xfId="2" applyFont="1" applyFill="1" applyBorder="1" applyAlignment="1">
      <alignment horizontal="center" vertical="center" wrapText="1" shrinkToFit="1"/>
    </xf>
    <xf numFmtId="0" fontId="161" fillId="13" borderId="90" xfId="0" applyFont="1" applyFill="1" applyBorder="1" applyAlignment="1">
      <alignment horizontal="center" vertical="center" wrapText="1" shrinkToFit="1"/>
    </xf>
    <xf numFmtId="0" fontId="141" fillId="2" borderId="0" xfId="2" applyFont="1" applyFill="1" applyAlignment="1">
      <alignment horizontal="left" vertical="center" shrinkToFit="1"/>
    </xf>
    <xf numFmtId="0" fontId="156" fillId="2" borderId="83" xfId="2" applyFont="1" applyFill="1" applyBorder="1" applyAlignment="1">
      <alignment horizontal="left" vertical="center" shrinkToFit="1"/>
    </xf>
    <xf numFmtId="0" fontId="156" fillId="2" borderId="84" xfId="2" applyFont="1" applyFill="1" applyBorder="1" applyAlignment="1">
      <alignment horizontal="left" vertical="center" shrinkToFit="1"/>
    </xf>
    <xf numFmtId="0" fontId="156" fillId="2" borderId="85" xfId="2" applyFont="1" applyFill="1" applyBorder="1" applyAlignment="1">
      <alignment horizontal="left" vertical="center" shrinkToFit="1"/>
    </xf>
    <xf numFmtId="0" fontId="106" fillId="2" borderId="83" xfId="2" applyFont="1" applyFill="1" applyBorder="1" applyAlignment="1">
      <alignment horizontal="left" vertical="center" wrapText="1" shrinkToFit="1"/>
    </xf>
    <xf numFmtId="0" fontId="106" fillId="2" borderId="84" xfId="2" applyFont="1" applyFill="1" applyBorder="1" applyAlignment="1">
      <alignment horizontal="left" vertical="center" shrinkToFit="1"/>
    </xf>
    <xf numFmtId="0" fontId="106" fillId="2" borderId="85" xfId="2" applyFont="1" applyFill="1" applyBorder="1" applyAlignment="1">
      <alignment horizontal="left" vertical="center" shrinkToFit="1"/>
    </xf>
    <xf numFmtId="0" fontId="160" fillId="2" borderId="83" xfId="2" applyFont="1" applyFill="1" applyBorder="1" applyAlignment="1">
      <alignment horizontal="left" vertical="center" wrapText="1" shrinkToFit="1"/>
    </xf>
    <xf numFmtId="0" fontId="160" fillId="2" borderId="84" xfId="2" applyFont="1" applyFill="1" applyBorder="1" applyAlignment="1">
      <alignment horizontal="left" vertical="center" shrinkToFit="1"/>
    </xf>
    <xf numFmtId="0" fontId="160" fillId="2" borderId="85" xfId="2" applyFont="1" applyFill="1" applyBorder="1" applyAlignment="1">
      <alignment horizontal="left" vertical="center" shrinkToFit="1"/>
    </xf>
    <xf numFmtId="0" fontId="106" fillId="2" borderId="83" xfId="2" applyFont="1" applyFill="1" applyBorder="1" applyAlignment="1">
      <alignment horizontal="left" vertical="center" wrapText="1"/>
    </xf>
    <xf numFmtId="0" fontId="106" fillId="2" borderId="84" xfId="2" applyFont="1" applyFill="1" applyBorder="1" applyAlignment="1">
      <alignment horizontal="left" vertical="center" wrapText="1"/>
    </xf>
    <xf numFmtId="0" fontId="106" fillId="2" borderId="85" xfId="2" applyFont="1" applyFill="1" applyBorder="1" applyAlignment="1">
      <alignment horizontal="left" vertical="center" wrapText="1"/>
    </xf>
    <xf numFmtId="0" fontId="11" fillId="0" borderId="1" xfId="2" applyFill="1" applyBorder="1" applyAlignment="1">
      <alignment horizontal="left" vertical="center" shrinkToFit="1"/>
    </xf>
    <xf numFmtId="0" fontId="153" fillId="2" borderId="0" xfId="2" applyFont="1" applyFill="1" applyAlignment="1">
      <alignment horizontal="left" vertical="center" shrinkToFit="1"/>
    </xf>
    <xf numFmtId="0" fontId="165" fillId="2" borderId="0" xfId="2" applyFont="1" applyFill="1" applyAlignment="1">
      <alignment horizontal="center" vertical="center" shrinkToFit="1"/>
    </xf>
    <xf numFmtId="0" fontId="34" fillId="2" borderId="0" xfId="6" applyFont="1" applyFill="1" applyAlignment="1">
      <alignment horizontal="left" vertical="top" wrapText="1"/>
    </xf>
    <xf numFmtId="176" fontId="104" fillId="0" borderId="0" xfId="2" applyNumberFormat="1" applyFont="1" applyFill="1" applyAlignment="1">
      <alignment horizontal="right" vertical="center"/>
    </xf>
    <xf numFmtId="0" fontId="96" fillId="0" borderId="0" xfId="6" applyFont="1" applyFill="1" applyAlignment="1">
      <alignment horizontal="center" vertical="center"/>
    </xf>
    <xf numFmtId="0" fontId="91" fillId="0" borderId="0" xfId="6" applyFont="1" applyFill="1" applyAlignment="1">
      <alignment horizontal="center" vertical="center"/>
    </xf>
    <xf numFmtId="0" fontId="23" fillId="2" borderId="0" xfId="6" applyFont="1" applyFill="1" applyAlignment="1">
      <alignment horizontal="center" vertical="center"/>
    </xf>
    <xf numFmtId="0" fontId="98" fillId="3" borderId="6" xfId="7" applyFont="1" applyFill="1" applyBorder="1" applyAlignment="1">
      <alignment horizontal="center" vertical="center"/>
    </xf>
    <xf numFmtId="0" fontId="98" fillId="3" borderId="8" xfId="7" applyFont="1" applyFill="1" applyBorder="1" applyAlignment="1">
      <alignment horizontal="center" vertical="center"/>
    </xf>
    <xf numFmtId="0" fontId="23" fillId="3" borderId="0" xfId="7" applyFont="1" applyFill="1" applyAlignment="1">
      <alignment horizontal="center" vertical="center"/>
    </xf>
    <xf numFmtId="0" fontId="98" fillId="3" borderId="7" xfId="7" applyFont="1" applyFill="1" applyBorder="1" applyAlignment="1">
      <alignment horizontal="center" vertical="center"/>
    </xf>
    <xf numFmtId="0" fontId="91" fillId="3" borderId="16" xfId="7" applyFont="1" applyFill="1" applyBorder="1" applyAlignment="1">
      <alignment horizontal="center" vertical="center"/>
    </xf>
    <xf numFmtId="0" fontId="34" fillId="3" borderId="16" xfId="7" applyFont="1" applyFill="1" applyBorder="1" applyAlignment="1">
      <alignment horizontal="center" vertical="center" wrapText="1"/>
    </xf>
    <xf numFmtId="0" fontId="98" fillId="3" borderId="27" xfId="7" applyFont="1" applyFill="1" applyBorder="1" applyAlignment="1">
      <alignment horizontal="center" vertical="center" wrapText="1"/>
    </xf>
    <xf numFmtId="0" fontId="98" fillId="3" borderId="29" xfId="7" applyFont="1" applyFill="1" applyBorder="1" applyAlignment="1">
      <alignment horizontal="center" vertical="center" wrapText="1"/>
    </xf>
    <xf numFmtId="0" fontId="98" fillId="3" borderId="17" xfId="7" applyFont="1" applyFill="1" applyBorder="1" applyAlignment="1">
      <alignment horizontal="center" vertical="center" wrapText="1"/>
    </xf>
    <xf numFmtId="0" fontId="98" fillId="3" borderId="9" xfId="7" applyFont="1" applyFill="1" applyBorder="1" applyAlignment="1">
      <alignment horizontal="center" vertical="center" wrapText="1"/>
    </xf>
    <xf numFmtId="0" fontId="34" fillId="0" borderId="1" xfId="7" applyFont="1" applyFill="1" applyBorder="1" applyAlignment="1">
      <alignment horizontal="center" vertical="center" shrinkToFit="1"/>
    </xf>
    <xf numFmtId="0" fontId="1" fillId="6" borderId="16" xfId="10" applyFont="1" applyFill="1" applyBorder="1" applyAlignment="1">
      <alignment horizontal="center" vertical="center" shrinkToFit="1"/>
    </xf>
    <xf numFmtId="0" fontId="1" fillId="6" borderId="16" xfId="10" applyNumberFormat="1" applyFont="1" applyFill="1" applyBorder="1" applyAlignment="1">
      <alignment horizontal="center" vertical="center" shrinkToFit="1"/>
    </xf>
  </cellXfs>
  <cellStyles count="11">
    <cellStyle name="桁区切り" xfId="1" builtinId="6"/>
    <cellStyle name="桁区切り 2" xfId="5"/>
    <cellStyle name="桁区切り 2 2" xfId="8"/>
    <cellStyle name="桁区切り 3" xfId="9"/>
    <cellStyle name="通貨 2" xfId="4"/>
    <cellStyle name="標準" xfId="0" builtinId="0"/>
    <cellStyle name="標準 2" xfId="2"/>
    <cellStyle name="標準 2 2" xfId="7"/>
    <cellStyle name="標準 3" xfId="6"/>
    <cellStyle name="標準 4" xfId="10"/>
    <cellStyle name="標準 7" xfId="3"/>
  </cellStyles>
  <dxfs count="3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8" tint="0.39994506668294322"/>
        </patternFill>
      </fill>
    </dxf>
    <dxf>
      <fill>
        <patternFill>
          <bgColor theme="8" tint="0.39994506668294322"/>
        </patternFill>
      </fill>
    </dxf>
    <dxf>
      <fill>
        <patternFill>
          <bgColor theme="1" tint="0.34998626667073579"/>
        </patternFill>
      </fill>
    </dxf>
    <dxf>
      <fill>
        <patternFill>
          <bgColor theme="8" tint="0.39994506668294322"/>
        </patternFill>
      </fill>
    </dxf>
    <dxf>
      <fill>
        <patternFill>
          <bgColor theme="1" tint="0.34998626667073579"/>
        </patternFill>
      </fill>
    </dxf>
    <dxf>
      <fill>
        <patternFill>
          <bgColor theme="8" tint="0.39994506668294322"/>
        </patternFill>
      </fill>
    </dxf>
    <dxf>
      <fill>
        <patternFill>
          <bgColor theme="1" tint="0.34998626667073579"/>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295275</xdr:colOff>
      <xdr:row>1</xdr:row>
      <xdr:rowOff>228600</xdr:rowOff>
    </xdr:from>
    <xdr:to>
      <xdr:col>15</xdr:col>
      <xdr:colOff>66675</xdr:colOff>
      <xdr:row>14</xdr:row>
      <xdr:rowOff>180975</xdr:rowOff>
    </xdr:to>
    <xdr:sp macro="" textlink="">
      <xdr:nvSpPr>
        <xdr:cNvPr id="2" name="テキスト ボックス 1"/>
        <xdr:cNvSpPr txBox="1"/>
      </xdr:nvSpPr>
      <xdr:spPr>
        <a:xfrm>
          <a:off x="7524750" y="533400"/>
          <a:ext cx="5695950" cy="3781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青色のセルに必要な情報を入力</a:t>
          </a:r>
          <a:r>
            <a:rPr kumimoji="1" lang="ja-JP" altLang="en-US" sz="1100"/>
            <a:t>してください。</a:t>
          </a:r>
          <a:endParaRPr kumimoji="1" lang="en-US" altLang="ja-JP" sz="1100"/>
        </a:p>
        <a:p>
          <a:endParaRPr kumimoji="1" lang="en-US" altLang="ja-JP" sz="1100"/>
        </a:p>
        <a:p>
          <a:r>
            <a:rPr kumimoji="1" lang="ja-JP" altLang="en-US" sz="1100"/>
            <a:t>≪都道府県名から代表者住所まで≫</a:t>
          </a:r>
          <a:endParaRPr kumimoji="1" lang="en-US" altLang="ja-JP" sz="1100"/>
        </a:p>
        <a:p>
          <a:r>
            <a:rPr kumimoji="1" lang="ja-JP" altLang="en-US" sz="1100"/>
            <a:t>　組織の情報を入力してください。</a:t>
          </a:r>
          <a:endParaRPr kumimoji="1" lang="en-US" altLang="ja-JP" sz="1100"/>
        </a:p>
        <a:p>
          <a:endParaRPr kumimoji="1" lang="en-US" altLang="ja-JP" sz="1100"/>
        </a:p>
        <a:p>
          <a:r>
            <a:rPr kumimoji="1" lang="ja-JP" altLang="en-US" sz="1100"/>
            <a:t>≪事業計画提出日≫</a:t>
          </a:r>
          <a:endParaRPr kumimoji="1" lang="en-US" altLang="ja-JP" sz="1100"/>
        </a:p>
        <a:p>
          <a:r>
            <a:rPr kumimoji="1" lang="ja-JP" altLang="en-US" sz="1100"/>
            <a:t>　</a:t>
          </a:r>
          <a:r>
            <a:rPr kumimoji="1" lang="ja-JP" altLang="en-US" sz="1100" b="1">
              <a:solidFill>
                <a:srgbClr val="FF0000"/>
              </a:solidFill>
            </a:rPr>
            <a:t>土日祝日を除く</a:t>
          </a:r>
          <a:r>
            <a:rPr kumimoji="1" lang="en-US" altLang="ja-JP" sz="1100" b="1">
              <a:solidFill>
                <a:srgbClr val="FF0000"/>
              </a:solidFill>
            </a:rPr>
            <a:t>6</a:t>
          </a:r>
          <a:r>
            <a:rPr kumimoji="1" lang="ja-JP" altLang="en-US" sz="1100" b="1">
              <a:solidFill>
                <a:srgbClr val="FF0000"/>
              </a:solidFill>
            </a:rPr>
            <a:t>月</a:t>
          </a:r>
          <a:r>
            <a:rPr kumimoji="1" lang="en-US" altLang="ja-JP" sz="1100" b="1">
              <a:solidFill>
                <a:srgbClr val="FF0000"/>
              </a:solidFill>
            </a:rPr>
            <a:t>30</a:t>
          </a:r>
          <a:r>
            <a:rPr kumimoji="1" lang="ja-JP" altLang="en-US" sz="1100" b="1">
              <a:solidFill>
                <a:srgbClr val="FF0000"/>
              </a:solidFill>
            </a:rPr>
            <a:t>日までの日付</a:t>
          </a:r>
          <a:r>
            <a:rPr kumimoji="1" lang="ja-JP" altLang="en-US" sz="1100"/>
            <a:t>を入力してください。</a:t>
          </a:r>
          <a:endParaRPr kumimoji="1" lang="en-US" altLang="ja-JP" sz="1100"/>
        </a:p>
        <a:p>
          <a:endParaRPr kumimoji="1" lang="en-US" altLang="ja-JP" sz="1100"/>
        </a:p>
        <a:p>
          <a:r>
            <a:rPr kumimoji="1" lang="ja-JP" altLang="en-US" sz="1100"/>
            <a:t>≪実施状況提出日≫</a:t>
          </a:r>
          <a:endParaRPr kumimoji="1" lang="en-US" altLang="ja-JP" sz="1100"/>
        </a:p>
        <a:p>
          <a:r>
            <a:rPr kumimoji="1" lang="ja-JP" altLang="en-US" sz="1100"/>
            <a:t>　</a:t>
          </a:r>
          <a:r>
            <a:rPr kumimoji="1" lang="en-US" altLang="ja-JP" sz="1100"/>
            <a:t>12</a:t>
          </a:r>
          <a:r>
            <a:rPr kumimoji="1" lang="ja-JP" altLang="en-US" sz="1100"/>
            <a:t>月頃に提出期限をお知らせしますので、その期限内の日付を入力してください。</a:t>
          </a:r>
          <a:endParaRPr kumimoji="1" lang="en-US" altLang="ja-JP" sz="1100"/>
        </a:p>
        <a:p>
          <a:endParaRPr kumimoji="1" lang="en-US" altLang="ja-JP" sz="1100"/>
        </a:p>
        <a:p>
          <a:r>
            <a:rPr kumimoji="1" lang="ja-JP" altLang="en-US" sz="1100"/>
            <a:t>≪営農活動実績提出日≫</a:t>
          </a:r>
          <a:endParaRPr kumimoji="1" lang="en-US" altLang="ja-JP" sz="1100"/>
        </a:p>
        <a:p>
          <a:r>
            <a:rPr kumimoji="1" lang="ja-JP" altLang="en-US" sz="1100"/>
            <a:t>　営農活動実績は、</a:t>
          </a:r>
          <a:r>
            <a:rPr kumimoji="1" lang="ja-JP" altLang="en-US" sz="1100" b="1">
              <a:solidFill>
                <a:srgbClr val="FF0000"/>
              </a:solidFill>
            </a:rPr>
            <a:t>実施状況提出時に未実施がある場合に提出</a:t>
          </a:r>
          <a:r>
            <a:rPr kumimoji="1" lang="ja-JP" altLang="en-US" sz="1100"/>
            <a:t>いただくものです。</a:t>
          </a:r>
          <a:endParaRPr kumimoji="1" lang="en-US" altLang="ja-JP" sz="1100"/>
        </a:p>
        <a:p>
          <a:r>
            <a:rPr kumimoji="1" lang="ja-JP" altLang="en-US" sz="1100"/>
            <a:t>　実施状況提出後、営農活動実績の提出についてお知らせします。</a:t>
          </a:r>
          <a:endParaRPr kumimoji="1" lang="en-US" altLang="ja-JP"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5</xdr:row>
      <xdr:rowOff>0</xdr:rowOff>
    </xdr:from>
    <xdr:to>
      <xdr:col>15</xdr:col>
      <xdr:colOff>542925</xdr:colOff>
      <xdr:row>12</xdr:row>
      <xdr:rowOff>28575</xdr:rowOff>
    </xdr:to>
    <xdr:sp macro="" textlink="">
      <xdr:nvSpPr>
        <xdr:cNvPr id="2" name="テキスト ボックス 1"/>
        <xdr:cNvSpPr txBox="1"/>
      </xdr:nvSpPr>
      <xdr:spPr>
        <a:xfrm>
          <a:off x="5743575" y="904875"/>
          <a:ext cx="29813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0">
              <a:solidFill>
                <a:sysClr val="windowText" lastClr="000000"/>
              </a:solidFill>
            </a:rPr>
            <a:t>このシートで作業はありません。</a:t>
          </a:r>
          <a:endParaRPr kumimoji="1" lang="en-US" altLang="ja-JP" sz="1100" b="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122464</xdr:colOff>
      <xdr:row>3</xdr:row>
      <xdr:rowOff>136070</xdr:rowOff>
    </xdr:from>
    <xdr:to>
      <xdr:col>22</xdr:col>
      <xdr:colOff>476250</xdr:colOff>
      <xdr:row>14</xdr:row>
      <xdr:rowOff>108858</xdr:rowOff>
    </xdr:to>
    <xdr:sp macro="" textlink="">
      <xdr:nvSpPr>
        <xdr:cNvPr id="2" name="テキスト ボックス 1"/>
        <xdr:cNvSpPr txBox="1"/>
      </xdr:nvSpPr>
      <xdr:spPr>
        <a:xfrm>
          <a:off x="10450285" y="789213"/>
          <a:ext cx="6871608" cy="2789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r>
            <a:rPr kumimoji="1" lang="ja-JP" altLang="en-US" sz="1600"/>
            <a:t>　</a:t>
          </a:r>
          <a:r>
            <a:rPr kumimoji="1" lang="ja-JP" altLang="en-US" sz="1600" b="1">
              <a:solidFill>
                <a:srgbClr val="FF0000"/>
              </a:solidFill>
            </a:rPr>
            <a:t>青色のセルに必要な情報を入力</a:t>
          </a:r>
          <a:r>
            <a:rPr kumimoji="1" lang="ja-JP" altLang="en-US" sz="1600"/>
            <a:t>してください。</a:t>
          </a:r>
          <a:endParaRPr kumimoji="1" lang="en-US" altLang="ja-JP" sz="1600"/>
        </a:p>
        <a:p>
          <a:endParaRPr kumimoji="1" lang="en-US" altLang="ja-JP" sz="1600"/>
        </a:p>
        <a:p>
          <a:r>
            <a:rPr kumimoji="1" lang="ja-JP" altLang="en-US" sz="1600"/>
            <a:t>≪１　自然環境の保全に資する農業の生産方式≫</a:t>
          </a:r>
          <a:endParaRPr kumimoji="1" lang="en-US" altLang="ja-JP" sz="1600"/>
        </a:p>
        <a:p>
          <a:r>
            <a:rPr kumimoji="1" lang="ja-JP" altLang="en-US" sz="1600"/>
            <a:t>　「はじめに</a:t>
          </a:r>
          <a:r>
            <a:rPr kumimoji="1" lang="en-US" altLang="ja-JP" sz="1600"/>
            <a:t>(</a:t>
          </a:r>
          <a:r>
            <a:rPr kumimoji="1" lang="ja-JP" altLang="en-US" sz="1600"/>
            <a:t>ほ場一覧</a:t>
          </a:r>
          <a:r>
            <a:rPr kumimoji="1" lang="en-US" altLang="ja-JP" sz="1600"/>
            <a:t>)</a:t>
          </a:r>
          <a:r>
            <a:rPr kumimoji="1" lang="ja-JP" altLang="en-US" sz="1600"/>
            <a:t>」で入力した内容が反映されて、□が■に変わるようにしています。</a:t>
          </a:r>
          <a:endParaRPr kumimoji="1" lang="en-US" altLang="ja-JP" sz="1600"/>
        </a:p>
        <a:p>
          <a:endParaRPr kumimoji="1" lang="en-US" altLang="ja-JP" sz="1600"/>
        </a:p>
      </xdr:txBody>
    </xdr:sp>
    <xdr:clientData/>
  </xdr:twoCellAnchor>
  <xdr:twoCellAnchor>
    <xdr:from>
      <xdr:col>13</xdr:col>
      <xdr:colOff>231322</xdr:colOff>
      <xdr:row>31</xdr:row>
      <xdr:rowOff>108858</xdr:rowOff>
    </xdr:from>
    <xdr:to>
      <xdr:col>22</xdr:col>
      <xdr:colOff>585108</xdr:colOff>
      <xdr:row>35</xdr:row>
      <xdr:rowOff>340178</xdr:rowOff>
    </xdr:to>
    <xdr:sp macro="" textlink="">
      <xdr:nvSpPr>
        <xdr:cNvPr id="3" name="テキスト ボックス 2"/>
        <xdr:cNvSpPr txBox="1"/>
      </xdr:nvSpPr>
      <xdr:spPr>
        <a:xfrm>
          <a:off x="10559143" y="7919358"/>
          <a:ext cx="6871608" cy="2190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r>
            <a:rPr kumimoji="1" lang="ja-JP" altLang="en-US" sz="1600"/>
            <a:t>　</a:t>
          </a:r>
          <a:r>
            <a:rPr kumimoji="1" lang="ja-JP" altLang="en-US" sz="1600" b="1">
              <a:solidFill>
                <a:srgbClr val="FF0000"/>
              </a:solidFill>
            </a:rPr>
            <a:t>青色のセルに必要な情報を入力</a:t>
          </a:r>
          <a:r>
            <a:rPr kumimoji="1" lang="ja-JP" altLang="en-US" sz="1600"/>
            <a:t>してください。</a:t>
          </a:r>
          <a:endParaRPr kumimoji="1" lang="en-US" altLang="ja-JP" sz="1600"/>
        </a:p>
        <a:p>
          <a:r>
            <a:rPr kumimoji="1" lang="ja-JP" altLang="en-US" sz="1600"/>
            <a:t>　年度の修正忘れにご注意ください。</a:t>
          </a:r>
          <a:endParaRPr kumimoji="1" lang="en-US" altLang="ja-JP" sz="1600"/>
        </a:p>
        <a:p>
          <a:r>
            <a:rPr kumimoji="1" lang="ja-JP" altLang="en-US" sz="1600"/>
            <a:t>　「取組の内容」、作物名はリスト選択です。</a:t>
          </a:r>
          <a:endParaRPr kumimoji="1" lang="en-US" altLang="ja-JP" sz="1600"/>
        </a:p>
      </xdr:txBody>
    </xdr:sp>
    <xdr:clientData/>
  </xdr:twoCellAnchor>
  <xdr:twoCellAnchor>
    <xdr:from>
      <xdr:col>13</xdr:col>
      <xdr:colOff>0</xdr:colOff>
      <xdr:row>53</xdr:row>
      <xdr:rowOff>0</xdr:rowOff>
    </xdr:from>
    <xdr:to>
      <xdr:col>22</xdr:col>
      <xdr:colOff>353786</xdr:colOff>
      <xdr:row>58</xdr:row>
      <xdr:rowOff>517072</xdr:rowOff>
    </xdr:to>
    <xdr:sp macro="" textlink="">
      <xdr:nvSpPr>
        <xdr:cNvPr id="4" name="テキスト ボックス 3"/>
        <xdr:cNvSpPr txBox="1"/>
      </xdr:nvSpPr>
      <xdr:spPr>
        <a:xfrm>
          <a:off x="10327821" y="17553214"/>
          <a:ext cx="6871608" cy="3646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r>
            <a:rPr kumimoji="1" lang="ja-JP" altLang="en-US" sz="1600"/>
            <a:t>　</a:t>
          </a:r>
          <a:r>
            <a:rPr kumimoji="1" lang="ja-JP" altLang="en-US" sz="1600" b="1">
              <a:solidFill>
                <a:srgbClr val="FF0000"/>
              </a:solidFill>
            </a:rPr>
            <a:t>青色のセルに必要な情報を入力</a:t>
          </a:r>
          <a:r>
            <a:rPr kumimoji="1" lang="ja-JP" altLang="en-US" sz="1600"/>
            <a:t>してください。</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ja-JP" altLang="en-US" sz="1600" b="1">
              <a:solidFill>
                <a:srgbClr val="FF0000"/>
              </a:solidFill>
            </a:rPr>
            <a:t>無理のない範囲で</a:t>
          </a:r>
          <a:r>
            <a:rPr kumimoji="1" lang="ja-JP" altLang="en-US" sz="1600"/>
            <a:t>どれを選択するか、いくつ選択するか検討して、</a:t>
          </a:r>
          <a:r>
            <a:rPr kumimoji="1" lang="ja-JP" altLang="ja-JP" sz="1600" b="1">
              <a:solidFill>
                <a:srgbClr val="FF0000"/>
              </a:solidFill>
              <a:effectLst/>
              <a:latin typeface="+mn-lt"/>
              <a:ea typeface="+mn-ea"/>
              <a:cs typeface="+mn-cs"/>
            </a:rPr>
            <a:t>最低１項目を選択してください。</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n-lt"/>
              <a:ea typeface="+mn-ea"/>
              <a:cs typeface="+mn-cs"/>
            </a:rPr>
            <a:t>　なお、</a:t>
          </a:r>
          <a:r>
            <a:rPr kumimoji="1" lang="ja-JP" altLang="en-US" sz="1600" b="1">
              <a:solidFill>
                <a:srgbClr val="FF0000"/>
              </a:solidFill>
              <a:effectLst/>
              <a:latin typeface="+mn-lt"/>
              <a:ea typeface="+mn-ea"/>
              <a:cs typeface="+mn-cs"/>
            </a:rPr>
            <a:t>堆肥の施用のほ場での土壌診断を⑦の推進活動とすることはできません</a:t>
          </a:r>
          <a:r>
            <a:rPr kumimoji="1" lang="ja-JP" altLang="en-US" sz="1600">
              <a:solidFill>
                <a:schemeClr val="dk1"/>
              </a:solidFill>
              <a:effectLst/>
              <a:latin typeface="+mn-lt"/>
              <a:ea typeface="+mn-ea"/>
              <a:cs typeface="+mn-cs"/>
            </a:rPr>
            <a:t>（堆肥の施用で土壌診断が必須のため）。堆肥の施用以外のほ場で土壌診断を行うか、生き物調査等環境保全効果の活動を行ってください。</a:t>
          </a:r>
          <a:endParaRPr kumimoji="1" lang="en-US" altLang="ja-JP" sz="1600">
            <a:solidFill>
              <a:schemeClr val="dk1"/>
            </a:solidFill>
            <a:effectLst/>
            <a:latin typeface="+mn-lt"/>
            <a:ea typeface="+mn-ea"/>
            <a:cs typeface="+mn-cs"/>
          </a:endParaRPr>
        </a:p>
      </xdr:txBody>
    </xdr:sp>
    <xdr:clientData/>
  </xdr:twoCellAnchor>
  <xdr:twoCellAnchor>
    <xdr:from>
      <xdr:col>13</xdr:col>
      <xdr:colOff>0</xdr:colOff>
      <xdr:row>74</xdr:row>
      <xdr:rowOff>0</xdr:rowOff>
    </xdr:from>
    <xdr:to>
      <xdr:col>22</xdr:col>
      <xdr:colOff>353786</xdr:colOff>
      <xdr:row>79</xdr:row>
      <xdr:rowOff>517071</xdr:rowOff>
    </xdr:to>
    <xdr:sp macro="" textlink="">
      <xdr:nvSpPr>
        <xdr:cNvPr id="5" name="テキスト ボックス 4"/>
        <xdr:cNvSpPr txBox="1"/>
      </xdr:nvSpPr>
      <xdr:spPr>
        <a:xfrm>
          <a:off x="10327821" y="28792714"/>
          <a:ext cx="6871608" cy="3442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r>
            <a:rPr kumimoji="1" lang="ja-JP" altLang="en-US" sz="1600"/>
            <a:t>　</a:t>
          </a:r>
          <a:r>
            <a:rPr kumimoji="1" lang="ja-JP" altLang="en-US" sz="1600" b="1">
              <a:solidFill>
                <a:srgbClr val="FF0000"/>
              </a:solidFill>
            </a:rPr>
            <a:t>青色のセルに必要な情報を入力</a:t>
          </a:r>
          <a:r>
            <a:rPr kumimoji="1" lang="ja-JP" altLang="en-US" sz="1600"/>
            <a:t>してください。</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ja-JP" altLang="ja-JP" sz="1600">
              <a:solidFill>
                <a:schemeClr val="dk1"/>
              </a:solidFill>
              <a:effectLst/>
              <a:latin typeface="+mn-lt"/>
              <a:ea typeface="+mn-ea"/>
              <a:cs typeface="+mn-cs"/>
            </a:rPr>
            <a:t>年度の修正忘れにご注意ください。</a:t>
          </a:r>
          <a:endParaRPr lang="ja-JP" altLang="ja-JP" sz="1600">
            <a:effectLst/>
          </a:endParaRPr>
        </a:p>
        <a:p>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「はじめに</a:t>
          </a:r>
          <a:r>
            <a:rPr kumimoji="1" lang="en-US" altLang="ja-JP" sz="1600"/>
            <a:t>(</a:t>
          </a:r>
          <a:r>
            <a:rPr kumimoji="1" lang="ja-JP" altLang="en-US" sz="1600"/>
            <a:t>ほ場一覧</a:t>
          </a:r>
          <a:r>
            <a:rPr kumimoji="1" lang="en-US" altLang="ja-JP" sz="1600"/>
            <a:t>)</a:t>
          </a:r>
          <a:r>
            <a:rPr kumimoji="1" lang="ja-JP" altLang="en-US" sz="1600"/>
            <a:t>」で入力した内容で左の表は自動的に計算・表示されるようになっています。ご確認をお願いします。</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取組拡大加算を受ける場合は事前にご相談ください。</a:t>
          </a:r>
          <a:endParaRPr kumimoji="1" lang="en-US" altLang="ja-JP" sz="16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37</xdr:col>
      <xdr:colOff>0</xdr:colOff>
      <xdr:row>4</xdr:row>
      <xdr:rowOff>0</xdr:rowOff>
    </xdr:from>
    <xdr:to>
      <xdr:col>48</xdr:col>
      <xdr:colOff>594633</xdr:colOff>
      <xdr:row>11</xdr:row>
      <xdr:rowOff>76200</xdr:rowOff>
    </xdr:to>
    <xdr:sp macro="" textlink="">
      <xdr:nvSpPr>
        <xdr:cNvPr id="2" name="テキスト ボックス 1"/>
        <xdr:cNvSpPr txBox="1"/>
      </xdr:nvSpPr>
      <xdr:spPr>
        <a:xfrm>
          <a:off x="6696075" y="800100"/>
          <a:ext cx="6871608" cy="149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入力手順</a:t>
          </a:r>
          <a:r>
            <a:rPr kumimoji="1" lang="en-US" altLang="ja-JP" sz="1200"/>
            <a:t>】</a:t>
          </a:r>
        </a:p>
        <a:p>
          <a:endParaRPr kumimoji="1" lang="en-US" altLang="ja-JP" sz="1200"/>
        </a:p>
        <a:p>
          <a:r>
            <a:rPr kumimoji="1" lang="ja-JP" altLang="en-US" sz="1200"/>
            <a:t>≪共通事項≫</a:t>
          </a:r>
          <a:endParaRPr kumimoji="1" lang="en-US" altLang="ja-JP" sz="1200"/>
        </a:p>
        <a:p>
          <a:r>
            <a:rPr kumimoji="1" lang="ja-JP" altLang="en-US" sz="1200"/>
            <a:t>　「はじめに</a:t>
          </a:r>
          <a:r>
            <a:rPr kumimoji="1" lang="en-US" altLang="ja-JP" sz="1200"/>
            <a:t>(PC)</a:t>
          </a:r>
          <a:r>
            <a:rPr kumimoji="1" lang="ja-JP" altLang="en-US" sz="1200"/>
            <a:t>」で入力した内容が反映されます。</a:t>
          </a:r>
          <a:endParaRPr kumimoji="1" lang="en-US" altLang="ja-JP" sz="1200"/>
        </a:p>
        <a:p>
          <a:r>
            <a:rPr kumimoji="1" lang="ja-JP" altLang="en-US" sz="1200"/>
            <a:t>　この様式は</a:t>
          </a:r>
          <a:r>
            <a:rPr kumimoji="1" lang="ja-JP" altLang="en-US" sz="1200" b="1">
              <a:solidFill>
                <a:srgbClr val="FF0000"/>
              </a:solidFill>
            </a:rPr>
            <a:t>有機農業に取組まれる組織が必要</a:t>
          </a:r>
          <a:r>
            <a:rPr kumimoji="1" lang="ja-JP" altLang="en-US" sz="1200"/>
            <a:t>となります。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95</xdr:row>
      <xdr:rowOff>95250</xdr:rowOff>
    </xdr:to>
    <xdr:sp macro="" textlink="">
      <xdr:nvSpPr>
        <xdr:cNvPr id="2" name="正方形/長方形 1">
          <a:extLst>
            <a:ext uri="{FF2B5EF4-FFF2-40B4-BE49-F238E27FC236}">
              <a16:creationId xmlns:a16="http://schemas.microsoft.com/office/drawing/2014/main" id="{BAF6FB11-8D75-444F-B327-212C5FA4B19B}"/>
            </a:ext>
          </a:extLst>
        </xdr:cNvPr>
        <xdr:cNvSpPr/>
      </xdr:nvSpPr>
      <xdr:spPr>
        <a:xfrm>
          <a:off x="31968329" y="6737144"/>
          <a:ext cx="3287428" cy="43831081"/>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30</xdr:row>
      <xdr:rowOff>220875</xdr:rowOff>
    </xdr:from>
    <xdr:to>
      <xdr:col>24</xdr:col>
      <xdr:colOff>260098</xdr:colOff>
      <xdr:row>33</xdr:row>
      <xdr:rowOff>76941</xdr:rowOff>
    </xdr:to>
    <xdr:sp macro="" textlink="">
      <xdr:nvSpPr>
        <xdr:cNvPr id="3" name="テキスト ボックス 2">
          <a:extLst>
            <a:ext uri="{FF2B5EF4-FFF2-40B4-BE49-F238E27FC236}">
              <a16:creationId xmlns:a16="http://schemas.microsoft.com/office/drawing/2014/main" id="{1D1B241D-08E3-488D-8732-DB341D927485}"/>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47</xdr:row>
      <xdr:rowOff>223389</xdr:rowOff>
    </xdr:from>
    <xdr:to>
      <xdr:col>24</xdr:col>
      <xdr:colOff>260098</xdr:colOff>
      <xdr:row>49</xdr:row>
      <xdr:rowOff>111642</xdr:rowOff>
    </xdr:to>
    <xdr:sp macro="" textlink="">
      <xdr:nvSpPr>
        <xdr:cNvPr id="4" name="テキスト ボックス 3">
          <a:extLst>
            <a:ext uri="{FF2B5EF4-FFF2-40B4-BE49-F238E27FC236}">
              <a16:creationId xmlns:a16="http://schemas.microsoft.com/office/drawing/2014/main" id="{444ED986-EC6F-41F1-B5FD-64EBEA2BE2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54</xdr:row>
      <xdr:rowOff>288977</xdr:rowOff>
    </xdr:from>
    <xdr:to>
      <xdr:col>24</xdr:col>
      <xdr:colOff>260098</xdr:colOff>
      <xdr:row>56</xdr:row>
      <xdr:rowOff>381027</xdr:rowOff>
    </xdr:to>
    <xdr:sp macro="" textlink="">
      <xdr:nvSpPr>
        <xdr:cNvPr id="5" name="テキスト ボックス 4">
          <a:extLst>
            <a:ext uri="{FF2B5EF4-FFF2-40B4-BE49-F238E27FC236}">
              <a16:creationId xmlns:a16="http://schemas.microsoft.com/office/drawing/2014/main" id="{4D5698F9-1378-47DF-B7E3-8D3B4AAC0FBC}"/>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61</xdr:row>
      <xdr:rowOff>326998</xdr:rowOff>
    </xdr:from>
    <xdr:to>
      <xdr:col>24</xdr:col>
      <xdr:colOff>260098</xdr:colOff>
      <xdr:row>63</xdr:row>
      <xdr:rowOff>319346</xdr:rowOff>
    </xdr:to>
    <xdr:sp macro="" textlink="">
      <xdr:nvSpPr>
        <xdr:cNvPr id="6" name="テキスト ボックス 5">
          <a:extLst>
            <a:ext uri="{FF2B5EF4-FFF2-40B4-BE49-F238E27FC236}">
              <a16:creationId xmlns:a16="http://schemas.microsoft.com/office/drawing/2014/main" id="{95E4B930-0386-4F18-A163-E5AB12A3D8FE}"/>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68</xdr:row>
      <xdr:rowOff>113759</xdr:rowOff>
    </xdr:from>
    <xdr:to>
      <xdr:col>24</xdr:col>
      <xdr:colOff>260098</xdr:colOff>
      <xdr:row>87</xdr:row>
      <xdr:rowOff>500062</xdr:rowOff>
    </xdr:to>
    <xdr:sp macro="" textlink="">
      <xdr:nvSpPr>
        <xdr:cNvPr id="7" name="テキスト ボックス 6">
          <a:extLst>
            <a:ext uri="{FF2B5EF4-FFF2-40B4-BE49-F238E27FC236}">
              <a16:creationId xmlns:a16="http://schemas.microsoft.com/office/drawing/2014/main" id="{9F936133-A249-4729-B1AE-825D38871CFF}"/>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89</xdr:row>
      <xdr:rowOff>15875</xdr:rowOff>
    </xdr:from>
    <xdr:to>
      <xdr:col>24</xdr:col>
      <xdr:colOff>260098</xdr:colOff>
      <xdr:row>92</xdr:row>
      <xdr:rowOff>722</xdr:rowOff>
    </xdr:to>
    <xdr:sp macro="" textlink="">
      <xdr:nvSpPr>
        <xdr:cNvPr id="8" name="テキスト ボックス 7">
          <a:extLst>
            <a:ext uri="{FF2B5EF4-FFF2-40B4-BE49-F238E27FC236}">
              <a16:creationId xmlns:a16="http://schemas.microsoft.com/office/drawing/2014/main" id="{6253F9A2-90FD-44A6-B230-2E2936E41AB2}"/>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92</xdr:row>
      <xdr:rowOff>351407</xdr:rowOff>
    </xdr:from>
    <xdr:to>
      <xdr:col>24</xdr:col>
      <xdr:colOff>260098</xdr:colOff>
      <xdr:row>94</xdr:row>
      <xdr:rowOff>384673</xdr:rowOff>
    </xdr:to>
    <xdr:sp macro="" textlink="">
      <xdr:nvSpPr>
        <xdr:cNvPr id="9" name="テキスト ボックス 8">
          <a:extLst>
            <a:ext uri="{FF2B5EF4-FFF2-40B4-BE49-F238E27FC236}">
              <a16:creationId xmlns:a16="http://schemas.microsoft.com/office/drawing/2014/main" id="{721EF09E-9BB4-43C5-9915-041A55AF79B9}"/>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20</xdr:row>
      <xdr:rowOff>500062</xdr:rowOff>
    </xdr:to>
    <xdr:sp macro="" textlink="">
      <xdr:nvSpPr>
        <xdr:cNvPr id="10" name="テキスト ボックス 9">
          <a:extLst>
            <a:ext uri="{FF2B5EF4-FFF2-40B4-BE49-F238E27FC236}">
              <a16:creationId xmlns:a16="http://schemas.microsoft.com/office/drawing/2014/main" id="{5EDF3F39-F99C-46E5-840C-78256ABE122C}"/>
            </a:ext>
          </a:extLst>
        </xdr:cNvPr>
        <xdr:cNvSpPr txBox="1"/>
      </xdr:nvSpPr>
      <xdr:spPr>
        <a:xfrm>
          <a:off x="32193395" y="7261465"/>
          <a:ext cx="2904391" cy="331128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31</xdr:row>
      <xdr:rowOff>344674</xdr:rowOff>
    </xdr:from>
    <xdr:to>
      <xdr:col>19</xdr:col>
      <xdr:colOff>147126</xdr:colOff>
      <xdr:row>32</xdr:row>
      <xdr:rowOff>22433</xdr:rowOff>
    </xdr:to>
    <xdr:sp macro="" textlink="">
      <xdr:nvSpPr>
        <xdr:cNvPr id="11" name="矢印: 右 10">
          <a:extLst>
            <a:ext uri="{FF2B5EF4-FFF2-40B4-BE49-F238E27FC236}">
              <a16:creationId xmlns:a16="http://schemas.microsoft.com/office/drawing/2014/main" id="{4956E6DA-B0E5-4D2F-9D51-74ADFB37599C}"/>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48</xdr:row>
      <xdr:rowOff>1774</xdr:rowOff>
    </xdr:from>
    <xdr:to>
      <xdr:col>19</xdr:col>
      <xdr:colOff>147126</xdr:colOff>
      <xdr:row>48</xdr:row>
      <xdr:rowOff>479426</xdr:rowOff>
    </xdr:to>
    <xdr:sp macro="" textlink="">
      <xdr:nvSpPr>
        <xdr:cNvPr id="12" name="矢印: 右 11">
          <a:extLst>
            <a:ext uri="{FF2B5EF4-FFF2-40B4-BE49-F238E27FC236}">
              <a16:creationId xmlns:a16="http://schemas.microsoft.com/office/drawing/2014/main" id="{37D8C4DE-7CF9-47D1-835F-98315E11FAEC}"/>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55</xdr:row>
      <xdr:rowOff>143366</xdr:rowOff>
    </xdr:from>
    <xdr:to>
      <xdr:col>19</xdr:col>
      <xdr:colOff>147126</xdr:colOff>
      <xdr:row>56</xdr:row>
      <xdr:rowOff>19071</xdr:rowOff>
    </xdr:to>
    <xdr:sp macro="" textlink="">
      <xdr:nvSpPr>
        <xdr:cNvPr id="13" name="矢印: 右 12">
          <a:extLst>
            <a:ext uri="{FF2B5EF4-FFF2-40B4-BE49-F238E27FC236}">
              <a16:creationId xmlns:a16="http://schemas.microsoft.com/office/drawing/2014/main" id="{659420CF-9B4D-4FD1-AFED-409F9E58F84E}"/>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62</xdr:row>
      <xdr:rowOff>121154</xdr:rowOff>
    </xdr:from>
    <xdr:to>
      <xdr:col>19</xdr:col>
      <xdr:colOff>147126</xdr:colOff>
      <xdr:row>62</xdr:row>
      <xdr:rowOff>615960</xdr:rowOff>
    </xdr:to>
    <xdr:sp macro="" textlink="">
      <xdr:nvSpPr>
        <xdr:cNvPr id="14" name="矢印: 右 13">
          <a:extLst>
            <a:ext uri="{FF2B5EF4-FFF2-40B4-BE49-F238E27FC236}">
              <a16:creationId xmlns:a16="http://schemas.microsoft.com/office/drawing/2014/main" id="{3B05EBB5-C6A1-4FF7-8412-968B0AF17BA4}"/>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77</xdr:row>
      <xdr:rowOff>416429</xdr:rowOff>
    </xdr:from>
    <xdr:to>
      <xdr:col>19</xdr:col>
      <xdr:colOff>147126</xdr:colOff>
      <xdr:row>78</xdr:row>
      <xdr:rowOff>168448</xdr:rowOff>
    </xdr:to>
    <xdr:sp macro="" textlink="">
      <xdr:nvSpPr>
        <xdr:cNvPr id="15" name="矢印: 右 14">
          <a:extLst>
            <a:ext uri="{FF2B5EF4-FFF2-40B4-BE49-F238E27FC236}">
              <a16:creationId xmlns:a16="http://schemas.microsoft.com/office/drawing/2014/main" id="{77948CE6-433B-47D3-8F3D-94721EBD9C2F}"/>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90</xdr:row>
      <xdr:rowOff>21146</xdr:rowOff>
    </xdr:from>
    <xdr:to>
      <xdr:col>19</xdr:col>
      <xdr:colOff>147126</xdr:colOff>
      <xdr:row>91</xdr:row>
      <xdr:rowOff>17468</xdr:rowOff>
    </xdr:to>
    <xdr:sp macro="" textlink="">
      <xdr:nvSpPr>
        <xdr:cNvPr id="16" name="矢印: 右 15">
          <a:extLst>
            <a:ext uri="{FF2B5EF4-FFF2-40B4-BE49-F238E27FC236}">
              <a16:creationId xmlns:a16="http://schemas.microsoft.com/office/drawing/2014/main" id="{06C216CD-E32B-40E1-8603-1489B31BE408}"/>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93</xdr:row>
      <xdr:rowOff>102105</xdr:rowOff>
    </xdr:from>
    <xdr:to>
      <xdr:col>19</xdr:col>
      <xdr:colOff>147126</xdr:colOff>
      <xdr:row>94</xdr:row>
      <xdr:rowOff>98425</xdr:rowOff>
    </xdr:to>
    <xdr:sp macro="" textlink="">
      <xdr:nvSpPr>
        <xdr:cNvPr id="17" name="矢印: 右 16">
          <a:extLst>
            <a:ext uri="{FF2B5EF4-FFF2-40B4-BE49-F238E27FC236}">
              <a16:creationId xmlns:a16="http://schemas.microsoft.com/office/drawing/2014/main" id="{AB238DAC-D71B-4F81-8E2A-A615624A322A}"/>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72</xdr:row>
      <xdr:rowOff>378329</xdr:rowOff>
    </xdr:from>
    <xdr:to>
      <xdr:col>19</xdr:col>
      <xdr:colOff>147126</xdr:colOff>
      <xdr:row>73</xdr:row>
      <xdr:rowOff>128409</xdr:rowOff>
    </xdr:to>
    <xdr:sp macro="" textlink="">
      <xdr:nvSpPr>
        <xdr:cNvPr id="18" name="矢印: 右 17">
          <a:extLst>
            <a:ext uri="{FF2B5EF4-FFF2-40B4-BE49-F238E27FC236}">
              <a16:creationId xmlns:a16="http://schemas.microsoft.com/office/drawing/2014/main" id="{46C76452-ABB8-450E-A221-AAD3B5A7E69A}"/>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84</xdr:row>
      <xdr:rowOff>489454</xdr:rowOff>
    </xdr:from>
    <xdr:to>
      <xdr:col>19</xdr:col>
      <xdr:colOff>147126</xdr:colOff>
      <xdr:row>85</xdr:row>
      <xdr:rowOff>231775</xdr:rowOff>
    </xdr:to>
    <xdr:sp macro="" textlink="">
      <xdr:nvSpPr>
        <xdr:cNvPr id="19" name="矢印: 右 18">
          <a:extLst>
            <a:ext uri="{FF2B5EF4-FFF2-40B4-BE49-F238E27FC236}">
              <a16:creationId xmlns:a16="http://schemas.microsoft.com/office/drawing/2014/main" id="{E2C80E60-F217-4CDE-AA9E-DC2F41D754D5}"/>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142874</xdr:colOff>
      <xdr:row>3</xdr:row>
      <xdr:rowOff>357186</xdr:rowOff>
    </xdr:from>
    <xdr:to>
      <xdr:col>41</xdr:col>
      <xdr:colOff>166686</xdr:colOff>
      <xdr:row>17</xdr:row>
      <xdr:rowOff>523873</xdr:rowOff>
    </xdr:to>
    <xdr:sp macro="" textlink="">
      <xdr:nvSpPr>
        <xdr:cNvPr id="20" name="テキスト ボックス 19"/>
        <xdr:cNvSpPr txBox="1"/>
      </xdr:nvSpPr>
      <xdr:spPr>
        <a:xfrm>
          <a:off x="36290249" y="1071561"/>
          <a:ext cx="8358187" cy="700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a:t>
          </a:r>
          <a:r>
            <a:rPr kumimoji="1" lang="ja-JP" altLang="en-US" sz="2800"/>
            <a:t>入力手順</a:t>
          </a:r>
          <a:r>
            <a:rPr kumimoji="1" lang="en-US" altLang="ja-JP" sz="2800"/>
            <a:t>】</a:t>
          </a:r>
        </a:p>
        <a:p>
          <a:endParaRPr kumimoji="1" lang="en-US" altLang="ja-JP" sz="2800"/>
        </a:p>
        <a:p>
          <a:r>
            <a:rPr kumimoji="1" lang="ja-JP" altLang="en-US" sz="2800"/>
            <a:t>≪共通事項≫</a:t>
          </a:r>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a:t>　</a:t>
          </a:r>
          <a:r>
            <a:rPr kumimoji="1" lang="ja-JP" altLang="ja-JP" sz="2800" b="1">
              <a:solidFill>
                <a:srgbClr val="FF0000"/>
              </a:solidFill>
              <a:effectLst/>
              <a:latin typeface="+mn-lt"/>
              <a:ea typeface="+mn-ea"/>
              <a:cs typeface="+mn-cs"/>
            </a:rPr>
            <a:t>青色のセルに必要な情報を入力</a:t>
          </a:r>
          <a:r>
            <a:rPr kumimoji="1" lang="ja-JP" altLang="ja-JP" sz="2800">
              <a:solidFill>
                <a:schemeClr val="dk1"/>
              </a:solidFill>
              <a:effectLst/>
              <a:latin typeface="+mn-lt"/>
              <a:ea typeface="+mn-ea"/>
              <a:cs typeface="+mn-cs"/>
            </a:rPr>
            <a:t>してください。</a:t>
          </a:r>
          <a:endParaRPr lang="ja-JP" altLang="ja-JP" sz="2800">
            <a:effectLst/>
          </a:endParaRPr>
        </a:p>
        <a:p>
          <a:r>
            <a:rPr kumimoji="1" lang="ja-JP" altLang="en-US" sz="2800"/>
            <a:t>　</a:t>
          </a:r>
          <a:r>
            <a:rPr kumimoji="1" lang="ja-JP" altLang="en-US" sz="2800" b="1">
              <a:solidFill>
                <a:srgbClr val="FF0000"/>
              </a:solidFill>
            </a:rPr>
            <a:t>有機農業に取組む構成員全員分が必要</a:t>
          </a:r>
          <a:r>
            <a:rPr kumimoji="1" lang="ja-JP" altLang="en-US" sz="2800"/>
            <a:t>ですので、この「農場管理シート」の作成が必要な構成員が複数いる場合は、このシートをコピーして使用してください。</a:t>
          </a:r>
          <a:endParaRPr kumimoji="1" lang="en-US" altLang="ja-JP" sz="2800"/>
        </a:p>
        <a:p>
          <a:r>
            <a:rPr kumimoji="1" lang="ja-JP" altLang="en-US" sz="2800"/>
            <a:t>　有機</a:t>
          </a:r>
          <a:r>
            <a:rPr kumimoji="1" lang="en-US" altLang="ja-JP" sz="2800"/>
            <a:t>JAS</a:t>
          </a:r>
          <a:r>
            <a:rPr kumimoji="1" lang="ja-JP" altLang="en-US" sz="2800"/>
            <a:t>認証を受けている方でも、</a:t>
          </a:r>
          <a:r>
            <a:rPr kumimoji="1" lang="ja-JP" altLang="en-US" sz="2800" b="1">
              <a:solidFill>
                <a:srgbClr val="FF0000"/>
              </a:solidFill>
            </a:rPr>
            <a:t>認証を受けていないほ場があれば作成が必要（認証を受けていないほ場分）</a:t>
          </a:r>
          <a:r>
            <a:rPr kumimoji="1" lang="ja-JP" altLang="en-US" sz="2800"/>
            <a:t>です。</a:t>
          </a:r>
          <a:endParaRPr kumimoji="1" lang="en-US" altLang="ja-JP" sz="28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CB410D51-4D1B-4B45-A128-E136FF4C1CD7}"/>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106</xdr:col>
      <xdr:colOff>0</xdr:colOff>
      <xdr:row>11</xdr:row>
      <xdr:rowOff>0</xdr:rowOff>
    </xdr:from>
    <xdr:to>
      <xdr:col>136</xdr:col>
      <xdr:colOff>119743</xdr:colOff>
      <xdr:row>26</xdr:row>
      <xdr:rowOff>136071</xdr:rowOff>
    </xdr:to>
    <xdr:sp macro="" textlink="">
      <xdr:nvSpPr>
        <xdr:cNvPr id="3" name="テキスト ボックス 2"/>
        <xdr:cNvSpPr txBox="1"/>
      </xdr:nvSpPr>
      <xdr:spPr>
        <a:xfrm>
          <a:off x="15865929" y="2013857"/>
          <a:ext cx="4610100" cy="2585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rPr>
            <a:t>　</a:t>
          </a:r>
          <a:r>
            <a:rPr kumimoji="1" lang="ja-JP" altLang="ja-JP" sz="1600" b="1">
              <a:solidFill>
                <a:srgbClr val="FF0000"/>
              </a:solidFill>
              <a:effectLst/>
              <a:latin typeface="+mn-lt"/>
              <a:ea typeface="+mn-ea"/>
              <a:cs typeface="+mn-cs"/>
            </a:rPr>
            <a:t>青色のセルに</a:t>
          </a:r>
          <a:r>
            <a:rPr kumimoji="1" lang="ja-JP" altLang="en-US" sz="1600" b="1">
              <a:solidFill>
                <a:srgbClr val="FF0000"/>
              </a:solidFill>
              <a:effectLst/>
              <a:latin typeface="+mn-lt"/>
              <a:ea typeface="+mn-ea"/>
              <a:cs typeface="+mn-cs"/>
            </a:rPr>
            <a:t>氏名</a:t>
          </a:r>
          <a:r>
            <a:rPr kumimoji="1" lang="ja-JP" altLang="ja-JP" sz="1600" b="1">
              <a:solidFill>
                <a:srgbClr val="FF0000"/>
              </a:solidFill>
              <a:effectLst/>
              <a:latin typeface="+mn-lt"/>
              <a:ea typeface="+mn-ea"/>
              <a:cs typeface="+mn-cs"/>
            </a:rPr>
            <a:t>入力</a:t>
          </a:r>
          <a:r>
            <a:rPr kumimoji="1" lang="ja-JP" altLang="ja-JP" sz="1600">
              <a:solidFill>
                <a:schemeClr val="dk1"/>
              </a:solidFill>
              <a:effectLst/>
              <a:latin typeface="+mn-lt"/>
              <a:ea typeface="+mn-ea"/>
              <a:cs typeface="+mn-cs"/>
            </a:rPr>
            <a:t>してください。</a:t>
          </a:r>
          <a:endParaRPr lang="ja-JP" altLang="ja-JP" sz="1600">
            <a:effectLst/>
          </a:endParaRPr>
        </a:p>
        <a:p>
          <a:endParaRPr kumimoji="1" lang="en-US" altLang="ja-JP" sz="1600" b="0">
            <a:solidFill>
              <a:sysClr val="windowText" lastClr="000000"/>
            </a:solidFill>
          </a:endParaRPr>
        </a:p>
        <a:p>
          <a:r>
            <a:rPr kumimoji="1" lang="ja-JP" altLang="en-US" sz="1600" b="0">
              <a:solidFill>
                <a:sysClr val="windowText" lastClr="000000"/>
              </a:solidFill>
            </a:rPr>
            <a:t>　位置図の貼付けができない場合は、別紙でご提出ください。</a:t>
          </a:r>
          <a:endParaRPr kumimoji="1" lang="en-US" altLang="ja-JP" sz="1600" b="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93AB9D41-9D8D-4FBD-8FEC-735AB6BC27D9}"/>
            </a:ext>
          </a:extLst>
        </xdr:cNvPr>
        <xdr:cNvSpPr/>
      </xdr:nvSpPr>
      <xdr:spPr>
        <a:xfrm>
          <a:off x="907102" y="96797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CC09BC23-1414-4CA7-9680-97D9E47517DE}"/>
            </a:ext>
          </a:extLst>
        </xdr:cNvPr>
        <xdr:cNvSpPr/>
      </xdr:nvSpPr>
      <xdr:spPr>
        <a:xfrm>
          <a:off x="526650" y="665595"/>
          <a:ext cx="15359142" cy="104024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B3CD66B4-C66E-46B2-824A-220E639EC3F6}"/>
            </a:ext>
          </a:extLst>
        </xdr:cNvPr>
        <xdr:cNvSpPr/>
      </xdr:nvSpPr>
      <xdr:spPr>
        <a:xfrm>
          <a:off x="6070657" y="26456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51D9893A-97C9-4CD8-A19C-29EAE229C06C}"/>
            </a:ext>
          </a:extLst>
        </xdr:cNvPr>
        <xdr:cNvSpPr/>
      </xdr:nvSpPr>
      <xdr:spPr>
        <a:xfrm>
          <a:off x="6089708" y="54661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38ABFB03-399F-4C85-831D-52FD04FA0677}"/>
            </a:ext>
          </a:extLst>
        </xdr:cNvPr>
        <xdr:cNvSpPr/>
      </xdr:nvSpPr>
      <xdr:spPr>
        <a:xfrm>
          <a:off x="6080184" y="38862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B383763C-FE44-4E0B-8E46-D47A835B4E41}"/>
            </a:ext>
          </a:extLst>
        </xdr:cNvPr>
        <xdr:cNvCxnSpPr/>
      </xdr:nvCxnSpPr>
      <xdr:spPr>
        <a:xfrm flipV="1">
          <a:off x="3238500" y="28098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A5821C8E-C2A5-4EE7-9132-A2624A05C738}"/>
            </a:ext>
          </a:extLst>
        </xdr:cNvPr>
        <xdr:cNvCxnSpPr/>
      </xdr:nvCxnSpPr>
      <xdr:spPr>
        <a:xfrm flipV="1">
          <a:off x="2500312" y="40100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AAC162A8-23D4-4354-A100-B0FCB59DCC2C}"/>
            </a:ext>
          </a:extLst>
        </xdr:cNvPr>
        <xdr:cNvCxnSpPr/>
      </xdr:nvCxnSpPr>
      <xdr:spPr>
        <a:xfrm flipV="1">
          <a:off x="2486025" y="55911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26BA5EE1-BFDE-4DDB-ADA6-D7A53DA7422F}"/>
            </a:ext>
          </a:extLst>
        </xdr:cNvPr>
        <xdr:cNvSpPr txBox="1"/>
      </xdr:nvSpPr>
      <xdr:spPr>
        <a:xfrm>
          <a:off x="3067051" y="27622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A081929C-0128-4D25-902B-F8F550A82028}"/>
            </a:ext>
          </a:extLst>
        </xdr:cNvPr>
        <xdr:cNvSpPr txBox="1"/>
      </xdr:nvSpPr>
      <xdr:spPr>
        <a:xfrm>
          <a:off x="2457450" y="40004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02C6D8DF-7952-4D33-9351-B2D5C6F5DF00}"/>
            </a:ext>
          </a:extLst>
        </xdr:cNvPr>
        <xdr:cNvSpPr txBox="1"/>
      </xdr:nvSpPr>
      <xdr:spPr>
        <a:xfrm>
          <a:off x="2379980" y="55816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ysClr val="windowText" lastClr="000000"/>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twoCellAnchor>
    <xdr:from>
      <xdr:col>23</xdr:col>
      <xdr:colOff>0</xdr:colOff>
      <xdr:row>6</xdr:row>
      <xdr:rowOff>1</xdr:rowOff>
    </xdr:from>
    <xdr:to>
      <xdr:col>30</xdr:col>
      <xdr:colOff>442912</xdr:colOff>
      <xdr:row>16</xdr:row>
      <xdr:rowOff>71438</xdr:rowOff>
    </xdr:to>
    <xdr:sp macro="" textlink="">
      <xdr:nvSpPr>
        <xdr:cNvPr id="13" name="テキスト ボックス 12"/>
        <xdr:cNvSpPr txBox="1"/>
      </xdr:nvSpPr>
      <xdr:spPr>
        <a:xfrm>
          <a:off x="16478250" y="1071564"/>
          <a:ext cx="4610100" cy="2047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ysClr val="windowText" lastClr="000000"/>
              </a:solidFill>
            </a:rPr>
            <a:t>　</a:t>
          </a:r>
          <a:r>
            <a:rPr kumimoji="1" lang="ja-JP" altLang="en-US" sz="1600" b="0">
              <a:solidFill>
                <a:sysClr val="windowText" lastClr="000000"/>
              </a:solidFill>
              <a:effectLst/>
              <a:latin typeface="+mn-lt"/>
              <a:ea typeface="+mn-ea"/>
              <a:cs typeface="+mn-cs"/>
            </a:rPr>
            <a:t>このシートは現地確認の際に使用しますので、作業はありません。</a:t>
          </a:r>
          <a:endParaRPr kumimoji="1" lang="en-US" altLang="ja-JP" sz="1600" b="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438150</xdr:colOff>
      <xdr:row>13</xdr:row>
      <xdr:rowOff>285751</xdr:rowOff>
    </xdr:from>
    <xdr:to>
      <xdr:col>20</xdr:col>
      <xdr:colOff>342900</xdr:colOff>
      <xdr:row>17</xdr:row>
      <xdr:rowOff>47625</xdr:rowOff>
    </xdr:to>
    <xdr:sp macro="" textlink="">
      <xdr:nvSpPr>
        <xdr:cNvPr id="2" name="テキスト ボックス 1"/>
        <xdr:cNvSpPr txBox="1"/>
      </xdr:nvSpPr>
      <xdr:spPr>
        <a:xfrm>
          <a:off x="8562975" y="2838451"/>
          <a:ext cx="4429125" cy="1247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青色のセルどちらかを□から■に変えてください。</a:t>
          </a:r>
          <a:endParaRPr kumimoji="1" lang="en-US" altLang="ja-JP" sz="11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142875</xdr:colOff>
      <xdr:row>4</xdr:row>
      <xdr:rowOff>95251</xdr:rowOff>
    </xdr:from>
    <xdr:to>
      <xdr:col>41</xdr:col>
      <xdr:colOff>119062</xdr:colOff>
      <xdr:row>11</xdr:row>
      <xdr:rowOff>142875</xdr:rowOff>
    </xdr:to>
    <xdr:sp macro="" textlink="">
      <xdr:nvSpPr>
        <xdr:cNvPr id="2" name="テキスト ボックス 1"/>
        <xdr:cNvSpPr txBox="1"/>
      </xdr:nvSpPr>
      <xdr:spPr>
        <a:xfrm>
          <a:off x="9644063" y="1071564"/>
          <a:ext cx="4976812" cy="1666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a:t>
          </a:r>
          <a:r>
            <a:rPr kumimoji="1" lang="ja-JP" altLang="en-US" sz="1400" b="1">
              <a:solidFill>
                <a:srgbClr val="FF0000"/>
              </a:solidFill>
            </a:rPr>
            <a:t>青色のセルに必要な情報を入力</a:t>
          </a:r>
          <a:r>
            <a:rPr kumimoji="1" lang="ja-JP" altLang="en-US" sz="1400"/>
            <a:t>してください。</a:t>
          </a:r>
          <a:endParaRPr kumimoji="1" lang="en-US" altLang="ja-JP" sz="1400"/>
        </a:p>
        <a:p>
          <a:r>
            <a:rPr kumimoji="1" lang="ja-JP" altLang="en-US" sz="1400"/>
            <a:t>　対象取組の「内容」、作物名はリスト選択です。</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a:t>
          </a:r>
          <a:endParaRPr kumimoji="1" lang="en-US" altLang="ja-JP" sz="1400"/>
        </a:p>
      </xdr:txBody>
    </xdr:sp>
    <xdr:clientData/>
  </xdr:twoCellAnchor>
  <xdr:twoCellAnchor>
    <xdr:from>
      <xdr:col>13</xdr:col>
      <xdr:colOff>0</xdr:colOff>
      <xdr:row>29</xdr:row>
      <xdr:rowOff>0</xdr:rowOff>
    </xdr:from>
    <xdr:to>
      <xdr:col>42</xdr:col>
      <xdr:colOff>142875</xdr:colOff>
      <xdr:row>34</xdr:row>
      <xdr:rowOff>47624</xdr:rowOff>
    </xdr:to>
    <xdr:sp macro="" textlink="">
      <xdr:nvSpPr>
        <xdr:cNvPr id="3" name="テキスト ボックス 2"/>
        <xdr:cNvSpPr txBox="1"/>
      </xdr:nvSpPr>
      <xdr:spPr>
        <a:xfrm>
          <a:off x="9834563" y="7298531"/>
          <a:ext cx="4976812" cy="1666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a:t>
          </a:r>
          <a:r>
            <a:rPr kumimoji="1" lang="ja-JP" altLang="en-US" sz="1400" b="1">
              <a:solidFill>
                <a:srgbClr val="FF0000"/>
              </a:solidFill>
            </a:rPr>
            <a:t>「はじめに</a:t>
          </a:r>
          <a:r>
            <a:rPr kumimoji="1" lang="en-US" altLang="ja-JP" sz="1400" b="1">
              <a:solidFill>
                <a:srgbClr val="FF0000"/>
              </a:solidFill>
            </a:rPr>
            <a:t>(</a:t>
          </a:r>
          <a:r>
            <a:rPr kumimoji="1" lang="ja-JP" altLang="en-US" sz="1400" b="1">
              <a:solidFill>
                <a:srgbClr val="FF0000"/>
              </a:solidFill>
            </a:rPr>
            <a:t>ほ場一覧</a:t>
          </a:r>
          <a:r>
            <a:rPr kumimoji="1" lang="en-US" altLang="ja-JP" sz="1400" b="1">
              <a:solidFill>
                <a:srgbClr val="FF0000"/>
              </a:solidFill>
            </a:rPr>
            <a:t>)</a:t>
          </a:r>
          <a:r>
            <a:rPr kumimoji="1" lang="ja-JP" altLang="en-US" sz="1400" b="1">
              <a:solidFill>
                <a:srgbClr val="FF0000"/>
              </a:solidFill>
            </a:rPr>
            <a:t>」に実績面積を入力すると自動的に表示</a:t>
          </a:r>
          <a:r>
            <a:rPr kumimoji="1" lang="ja-JP" altLang="en-US" sz="1400"/>
            <a:t>されるようになっています。</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a:t>
          </a:r>
          <a:endParaRPr kumimoji="1" lang="en-US" altLang="ja-JP" sz="1400"/>
        </a:p>
      </xdr:txBody>
    </xdr:sp>
    <xdr:clientData/>
  </xdr:twoCellAnchor>
  <xdr:twoCellAnchor>
    <xdr:from>
      <xdr:col>11</xdr:col>
      <xdr:colOff>166686</xdr:colOff>
      <xdr:row>54</xdr:row>
      <xdr:rowOff>0</xdr:rowOff>
    </xdr:from>
    <xdr:to>
      <xdr:col>44</xdr:col>
      <xdr:colOff>47624</xdr:colOff>
      <xdr:row>61</xdr:row>
      <xdr:rowOff>250031</xdr:rowOff>
    </xdr:to>
    <xdr:sp macro="" textlink="">
      <xdr:nvSpPr>
        <xdr:cNvPr id="4" name="テキスト ボックス 3"/>
        <xdr:cNvSpPr txBox="1"/>
      </xdr:nvSpPr>
      <xdr:spPr>
        <a:xfrm>
          <a:off x="9667874" y="14847094"/>
          <a:ext cx="5381625" cy="2416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a:t>
          </a:r>
          <a:r>
            <a:rPr kumimoji="1" lang="ja-JP" altLang="ja-JP" sz="1400" b="1">
              <a:solidFill>
                <a:srgbClr val="FF0000"/>
              </a:solidFill>
              <a:effectLst/>
              <a:latin typeface="+mn-lt"/>
              <a:ea typeface="+mn-ea"/>
              <a:cs typeface="+mn-cs"/>
            </a:rPr>
            <a:t>青色のセルに必要な情報を入力</a:t>
          </a:r>
          <a:r>
            <a:rPr kumimoji="1" lang="ja-JP" altLang="ja-JP" sz="1400">
              <a:solidFill>
                <a:schemeClr val="dk1"/>
              </a:solidFill>
              <a:effectLst/>
              <a:latin typeface="+mn-lt"/>
              <a:ea typeface="+mn-ea"/>
              <a:cs typeface="+mn-cs"/>
            </a:rPr>
            <a:t>してください。</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　計画書でチェックした項目は自動的に■が表示されるようになっています。</a:t>
          </a:r>
          <a:r>
            <a:rPr kumimoji="1" lang="ja-JP" altLang="en-US" sz="1400" b="1">
              <a:solidFill>
                <a:srgbClr val="FF0000"/>
              </a:solidFill>
              <a:effectLst/>
              <a:latin typeface="+mn-lt"/>
              <a:ea typeface="+mn-ea"/>
              <a:cs typeface="+mn-cs"/>
            </a:rPr>
            <a:t>計画書で選択した活動（■の標示になっているもの）の実施のみを必ず記載</a:t>
          </a:r>
          <a:r>
            <a:rPr kumimoji="1" lang="ja-JP" altLang="en-US" sz="1400">
              <a:solidFill>
                <a:schemeClr val="dk1"/>
              </a:solidFill>
              <a:effectLst/>
              <a:latin typeface="+mn-lt"/>
              <a:ea typeface="+mn-ea"/>
              <a:cs typeface="+mn-cs"/>
            </a:rPr>
            <a:t>してください。</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a:t>
          </a:r>
          <a:endParaRPr kumimoji="1" lang="en-US" altLang="ja-JP" sz="14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0</xdr:row>
      <xdr:rowOff>0</xdr:rowOff>
    </xdr:from>
    <xdr:to>
      <xdr:col>14</xdr:col>
      <xdr:colOff>319087</xdr:colOff>
      <xdr:row>11</xdr:row>
      <xdr:rowOff>352425</xdr:rowOff>
    </xdr:to>
    <xdr:sp macro="" textlink="">
      <xdr:nvSpPr>
        <xdr:cNvPr id="3" name="テキスト ボックス 2"/>
        <xdr:cNvSpPr txBox="1"/>
      </xdr:nvSpPr>
      <xdr:spPr>
        <a:xfrm>
          <a:off x="9363075" y="0"/>
          <a:ext cx="4976812"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入力手順</a:t>
          </a:r>
          <a:r>
            <a:rPr kumimoji="1" lang="en-US" altLang="ja-JP" sz="1200"/>
            <a:t>】</a:t>
          </a:r>
        </a:p>
        <a:p>
          <a:endParaRPr kumimoji="1" lang="en-US" altLang="ja-JP" sz="1200"/>
        </a:p>
        <a:p>
          <a:r>
            <a:rPr kumimoji="1" lang="ja-JP" altLang="en-US" sz="1200"/>
            <a:t>≪共通事項≫</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①構成員の氏名をリストから選択してください。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②その構成員が取り組まれた対象の活動を選択してください。　</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③作物名を記入してください。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④実施面積は氏名と対象取組を基に、「はじめに</a:t>
          </a:r>
          <a:r>
            <a:rPr kumimoji="1" lang="en-US" altLang="ja-JP" sz="1200"/>
            <a:t>(</a:t>
          </a:r>
          <a:r>
            <a:rPr kumimoji="1" lang="ja-JP" altLang="en-US" sz="1200"/>
            <a:t>ほ場一覧</a:t>
          </a:r>
          <a:r>
            <a:rPr kumimoji="1" lang="en-US" altLang="ja-JP" sz="1200"/>
            <a:t>)</a:t>
          </a:r>
          <a:r>
            <a:rPr kumimoji="1" lang="ja-JP" altLang="en-US" sz="1200"/>
            <a:t>」の実績</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で入力した面積が自動的に計算されます。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⑤印刷範囲外の「必要な調整面積」の欄に、端数処理で生じた面積が</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表示されますので、</a:t>
          </a:r>
          <a:r>
            <a:rPr kumimoji="1" lang="ja-JP" altLang="en-US" sz="1200" b="1">
              <a:solidFill>
                <a:srgbClr val="FF0000"/>
              </a:solidFill>
            </a:rPr>
            <a:t>左の「調整面積」の欄に調整が必要な数値を入</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力</a:t>
          </a:r>
          <a:r>
            <a:rPr kumimoji="1" lang="ja-JP" altLang="en-US" sz="1200"/>
            <a:t>します。入力の結果</a:t>
          </a:r>
          <a:r>
            <a:rPr kumimoji="1" lang="ja-JP" altLang="en-US" sz="1200" b="1">
              <a:solidFill>
                <a:srgbClr val="FF0000"/>
              </a:solidFill>
            </a:rPr>
            <a:t>「必要な調整面積」の欄が０になれば調整終</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了</a:t>
          </a:r>
          <a:r>
            <a:rPr kumimoji="1" lang="ja-JP" altLang="en-US" sz="1200"/>
            <a:t>です。</a:t>
          </a:r>
          <a:endParaRPr kumimoji="1" lang="en-US" altLang="ja-JP" sz="12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20</xdr:col>
      <xdr:colOff>178593</xdr:colOff>
      <xdr:row>1</xdr:row>
      <xdr:rowOff>250029</xdr:rowOff>
    </xdr:from>
    <xdr:to>
      <xdr:col>32</xdr:col>
      <xdr:colOff>83344</xdr:colOff>
      <xdr:row>16</xdr:row>
      <xdr:rowOff>214313</xdr:rowOff>
    </xdr:to>
    <xdr:sp macro="" textlink="">
      <xdr:nvSpPr>
        <xdr:cNvPr id="2" name="テキスト ボックス 1"/>
        <xdr:cNvSpPr txBox="1"/>
      </xdr:nvSpPr>
      <xdr:spPr>
        <a:xfrm>
          <a:off x="12834937" y="380998"/>
          <a:ext cx="7203282" cy="4131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①</a:t>
          </a:r>
          <a:r>
            <a:rPr kumimoji="1" lang="ja-JP" altLang="en-US" sz="1400" b="1">
              <a:solidFill>
                <a:srgbClr val="FF0000"/>
              </a:solidFill>
            </a:rPr>
            <a:t>このシートの１ページ目に日付を入力</a:t>
          </a:r>
          <a:r>
            <a:rPr kumimoji="1" lang="ja-JP" altLang="en-US" sz="1400"/>
            <a:t>してください。２ページ目以降もそ</a:t>
          </a:r>
          <a:endParaRPr kumimoji="1" lang="en-US" altLang="ja-JP" sz="1400"/>
        </a:p>
        <a:p>
          <a:r>
            <a:rPr kumimoji="1" lang="ja-JP" altLang="en-US" sz="1400"/>
            <a:t>　の日付が表示されます。</a:t>
          </a:r>
          <a:endParaRPr kumimoji="1" lang="en-US" altLang="ja-JP" sz="1400"/>
        </a:p>
        <a:p>
          <a:r>
            <a:rPr kumimoji="1" lang="ja-JP" altLang="en-US" sz="1400"/>
            <a:t>②</a:t>
          </a:r>
          <a:r>
            <a:rPr kumimoji="1" lang="ja-JP" altLang="en-US" sz="1400" b="1">
              <a:solidFill>
                <a:srgbClr val="FF0000"/>
              </a:solidFill>
            </a:rPr>
            <a:t>この様式は構成員全員分の作成が必要</a:t>
          </a:r>
          <a:r>
            <a:rPr kumimoji="1" lang="ja-JP" altLang="en-US" sz="1400"/>
            <a:t>です。氏名欄には「はじめに</a:t>
          </a:r>
          <a:r>
            <a:rPr kumimoji="1" lang="en-US" altLang="ja-JP" sz="1400"/>
            <a:t>(</a:t>
          </a:r>
          <a:r>
            <a:rPr kumimoji="1" lang="ja-JP" altLang="en-US" sz="1400"/>
            <a:t>ほ場一</a:t>
          </a:r>
          <a:endParaRPr kumimoji="1" lang="en-US" altLang="ja-JP" sz="1400"/>
        </a:p>
        <a:p>
          <a:r>
            <a:rPr kumimoji="1" lang="ja-JP" altLang="en-US" sz="1400"/>
            <a:t>　覧</a:t>
          </a:r>
          <a:r>
            <a:rPr kumimoji="1" lang="en-US" altLang="ja-JP" sz="1400"/>
            <a:t>)</a:t>
          </a:r>
          <a:r>
            <a:rPr kumimoji="1" lang="ja-JP" altLang="en-US" sz="1400"/>
            <a:t>」で入力した構成員の氏名が表示されます。</a:t>
          </a:r>
          <a:r>
            <a:rPr kumimoji="1" lang="ja-JP" altLang="en-US" sz="1400" b="1">
              <a:solidFill>
                <a:srgbClr val="FF0000"/>
              </a:solidFill>
            </a:rPr>
            <a:t>氏名が表示されている構成</a:t>
          </a:r>
          <a:endParaRPr kumimoji="1" lang="en-US" altLang="ja-JP" sz="1400" b="1">
            <a:solidFill>
              <a:srgbClr val="FF0000"/>
            </a:solidFill>
          </a:endParaRPr>
        </a:p>
        <a:p>
          <a:r>
            <a:rPr kumimoji="1" lang="ja-JP" altLang="en-US" sz="1400" b="1">
              <a:solidFill>
                <a:srgbClr val="FF0000"/>
              </a:solidFill>
            </a:rPr>
            <a:t>　員分を作成</a:t>
          </a:r>
          <a:r>
            <a:rPr kumimoji="1" lang="ja-JP" altLang="en-US" sz="1400"/>
            <a:t>してください。</a:t>
          </a:r>
          <a:endParaRPr kumimoji="1" lang="en-US" altLang="ja-JP" sz="1400"/>
        </a:p>
        <a:p>
          <a:r>
            <a:rPr kumimoji="1" lang="ja-JP" altLang="en-US" sz="1400"/>
            <a:t>③</a:t>
          </a:r>
          <a:r>
            <a:rPr kumimoji="1" lang="ja-JP" altLang="en-US" sz="1400" b="1">
              <a:solidFill>
                <a:srgbClr val="FF0000"/>
              </a:solidFill>
            </a:rPr>
            <a:t>全ての項目に✓が入るように</a:t>
          </a:r>
          <a:r>
            <a:rPr kumimoji="1" lang="ja-JP" altLang="en-US" sz="1400"/>
            <a:t>取組みを実施し、✓を選択してください。た</a:t>
          </a:r>
          <a:endParaRPr kumimoji="1" lang="en-US" altLang="ja-JP" sz="1400"/>
        </a:p>
        <a:p>
          <a:r>
            <a:rPr kumimoji="1" lang="ja-JP" altLang="en-US" sz="1400"/>
            <a:t>　だし、一切行っていない取組みの場合は斜線を選択してください。</a:t>
          </a:r>
          <a:endParaRPr kumimoji="1" lang="en-US" altLang="ja-JP" sz="1400"/>
        </a:p>
        <a:p>
          <a:r>
            <a:rPr kumimoji="1" lang="ja-JP" altLang="en-US" sz="1400"/>
            <a:t>　　例）有機農業をしているので農薬を一切使用していない場合、「農薬の</a:t>
          </a:r>
          <a:endParaRPr kumimoji="1" lang="en-US" altLang="ja-JP" sz="1400"/>
        </a:p>
        <a:p>
          <a:r>
            <a:rPr kumimoji="1" lang="ja-JP" altLang="en-US" sz="1400"/>
            <a:t>　　　　適正な使用・保管」に斜線をする。など</a:t>
          </a:r>
          <a:endParaRPr kumimoji="1" lang="en-US" altLang="ja-JP" sz="1400"/>
        </a:p>
        <a:p>
          <a:r>
            <a:rPr kumimoji="1" lang="ja-JP" altLang="en-US" sz="1400"/>
            <a:t>④印刷をされる場合、必要なページのみ印刷するようにご注意ください。</a:t>
          </a:r>
          <a:endParaRPr kumimoji="1" lang="en-US" altLang="ja-JP" sz="1400"/>
        </a:p>
        <a:p>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358589</xdr:colOff>
      <xdr:row>7</xdr:row>
      <xdr:rowOff>89646</xdr:rowOff>
    </xdr:from>
    <xdr:to>
      <xdr:col>22</xdr:col>
      <xdr:colOff>3363</xdr:colOff>
      <xdr:row>24</xdr:row>
      <xdr:rowOff>179294</xdr:rowOff>
    </xdr:to>
    <xdr:sp macro="" textlink="">
      <xdr:nvSpPr>
        <xdr:cNvPr id="4" name="テキスト ボックス 3"/>
        <xdr:cNvSpPr txBox="1"/>
      </xdr:nvSpPr>
      <xdr:spPr>
        <a:xfrm>
          <a:off x="11317942" y="1748117"/>
          <a:ext cx="5695950" cy="3854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青色のセルに必要な情報を入力</a:t>
          </a:r>
          <a:r>
            <a:rPr kumimoji="1" lang="ja-JP" altLang="en-US" sz="1100"/>
            <a:t>してください。</a:t>
          </a:r>
          <a:endParaRPr kumimoji="1" lang="en-US" altLang="ja-JP" sz="1100"/>
        </a:p>
        <a:p>
          <a:endParaRPr kumimoji="1" lang="en-US" altLang="ja-JP" sz="1100"/>
        </a:p>
        <a:p>
          <a:r>
            <a:rPr kumimoji="1" lang="ja-JP" altLang="en-US" sz="1100"/>
            <a:t>≪構成員≫</a:t>
          </a:r>
          <a:endParaRPr kumimoji="1" lang="en-US" altLang="ja-JP" sz="1100"/>
        </a:p>
        <a:p>
          <a:r>
            <a:rPr kumimoji="1" lang="ja-JP" altLang="en-US" sz="1100"/>
            <a:t>　１人目は「はじめに</a:t>
          </a:r>
          <a:r>
            <a:rPr kumimoji="1" lang="en-US" altLang="ja-JP" sz="1100"/>
            <a:t>(PC)</a:t>
          </a:r>
          <a:r>
            <a:rPr kumimoji="1" lang="ja-JP" altLang="en-US" sz="1100"/>
            <a:t>」のシートから代表者名が反映されます。</a:t>
          </a:r>
          <a:endParaRPr kumimoji="1" lang="en-US" altLang="ja-JP" sz="1100"/>
        </a:p>
        <a:p>
          <a:r>
            <a:rPr kumimoji="1" lang="ja-JP" altLang="en-US" sz="1100"/>
            <a:t>　</a:t>
          </a:r>
          <a:r>
            <a:rPr kumimoji="1" lang="ja-JP" altLang="en-US" sz="1100" b="1">
              <a:solidFill>
                <a:srgbClr val="FF0000"/>
              </a:solidFill>
            </a:rPr>
            <a:t>２人目以降を入力</a:t>
          </a:r>
          <a:r>
            <a:rPr kumimoji="1" lang="ja-JP" altLang="en-US" sz="1100"/>
            <a:t>してください。</a:t>
          </a:r>
          <a:endParaRPr kumimoji="1" lang="en-US" altLang="ja-JP" sz="1100"/>
        </a:p>
        <a:p>
          <a:endParaRPr kumimoji="1" lang="en-US" altLang="ja-JP" sz="1100"/>
        </a:p>
        <a:p>
          <a:r>
            <a:rPr kumimoji="1" lang="ja-JP" altLang="en-US" sz="1100"/>
            <a:t>≪交付金対象ほ場一覧≫</a:t>
          </a:r>
          <a:endParaRPr kumimoji="1" lang="en-US" altLang="ja-JP" sz="1100"/>
        </a:p>
        <a:p>
          <a:r>
            <a:rPr kumimoji="1" lang="ja-JP" altLang="en-US" sz="1100"/>
            <a:t>　</a:t>
          </a:r>
          <a:r>
            <a:rPr kumimoji="1" lang="ja-JP" altLang="en-US" sz="1100" b="1">
              <a:solidFill>
                <a:srgbClr val="FF0000"/>
              </a:solidFill>
            </a:rPr>
            <a:t>例のように入力してください。</a:t>
          </a:r>
          <a:endParaRPr kumimoji="1" lang="en-US" altLang="ja-JP" sz="1100" b="1">
            <a:solidFill>
              <a:srgbClr val="FF0000"/>
            </a:solidFill>
          </a:endParaRPr>
        </a:p>
        <a:p>
          <a:r>
            <a:rPr kumimoji="1" lang="ja-JP" altLang="en-US" sz="1100"/>
            <a:t>　計画書提出時は</a:t>
          </a:r>
          <a:r>
            <a:rPr kumimoji="1" lang="en-US" altLang="ja-JP" sz="1100"/>
            <a:t>『</a:t>
          </a:r>
          <a:r>
            <a:rPr kumimoji="1" lang="ja-JP" altLang="en-US" sz="1100"/>
            <a:t>作付面積</a:t>
          </a:r>
          <a:r>
            <a:rPr kumimoji="1" lang="en-US" altLang="ja-JP" sz="1100"/>
            <a:t>』</a:t>
          </a:r>
          <a:r>
            <a:rPr kumimoji="1" lang="ja-JP" altLang="en-US" sz="1100"/>
            <a:t>の</a:t>
          </a:r>
          <a:r>
            <a:rPr kumimoji="1" lang="en-US" altLang="ja-JP" sz="1100" b="1">
              <a:solidFill>
                <a:srgbClr val="FF0000"/>
              </a:solidFill>
            </a:rPr>
            <a:t>『</a:t>
          </a:r>
          <a:r>
            <a:rPr kumimoji="1" lang="ja-JP" altLang="en-US" sz="1100" b="1">
              <a:solidFill>
                <a:srgbClr val="FF0000"/>
              </a:solidFill>
            </a:rPr>
            <a:t>実績</a:t>
          </a:r>
          <a:r>
            <a:rPr kumimoji="1" lang="en-US" altLang="ja-JP" sz="1100" b="1">
              <a:solidFill>
                <a:srgbClr val="FF0000"/>
              </a:solidFill>
            </a:rPr>
            <a:t>』</a:t>
          </a:r>
          <a:r>
            <a:rPr kumimoji="1" lang="ja-JP" altLang="en-US" sz="1100" b="1">
              <a:solidFill>
                <a:srgbClr val="FF0000"/>
              </a:solidFill>
            </a:rPr>
            <a:t>は入力不要</a:t>
          </a:r>
          <a:r>
            <a:rPr kumimoji="1" lang="ja-JP" altLang="en-US" sz="1100"/>
            <a:t>です。</a:t>
          </a:r>
          <a:r>
            <a:rPr kumimoji="1" lang="ja-JP" altLang="en-US" sz="1100" b="1">
              <a:solidFill>
                <a:srgbClr val="FF0000"/>
              </a:solidFill>
            </a:rPr>
            <a:t>実施状況報告の時に入力</a:t>
          </a:r>
          <a:r>
            <a:rPr kumimoji="1" lang="ja-JP" altLang="en-US" sz="1100"/>
            <a:t>してください。</a:t>
          </a:r>
          <a:endParaRPr kumimoji="1" lang="en-US" altLang="ja-JP" sz="1100"/>
        </a:p>
        <a:p>
          <a:r>
            <a:rPr kumimoji="1" lang="ja-JP" altLang="en-US" sz="1100"/>
            <a:t>　作目の分類で水稲以外を選択された場合は、「具体的な品目」欄に具体的なものを入力してください。</a:t>
          </a:r>
          <a:endParaRPr kumimoji="1" lang="en-US" altLang="ja-JP" sz="1100"/>
        </a:p>
        <a:p>
          <a:r>
            <a:rPr kumimoji="1" lang="ja-JP" altLang="en-US" sz="1100"/>
            <a:t>　左記の一覧表を入力しておくと、ほとんどのシートで自動的に集計されるようになっています。</a:t>
          </a:r>
          <a:endParaRPr kumimoji="1" lang="en-US" altLang="ja-JP"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54</xdr:col>
      <xdr:colOff>95250</xdr:colOff>
      <xdr:row>21</xdr:row>
      <xdr:rowOff>114300</xdr:rowOff>
    </xdr:from>
    <xdr:to>
      <xdr:col>81</xdr:col>
      <xdr:colOff>152400</xdr:colOff>
      <xdr:row>29</xdr:row>
      <xdr:rowOff>114300</xdr:rowOff>
    </xdr:to>
    <xdr:sp macro="" textlink="">
      <xdr:nvSpPr>
        <xdr:cNvPr id="2" name="テキスト ボックス 1"/>
        <xdr:cNvSpPr txBox="1"/>
      </xdr:nvSpPr>
      <xdr:spPr>
        <a:xfrm>
          <a:off x="8943975" y="4667250"/>
          <a:ext cx="44291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「様式第６号」で「報告内容は全て実施済みである」を選択した場合、様式第</a:t>
          </a:r>
          <a:r>
            <a:rPr kumimoji="1" lang="en-US" altLang="ja-JP" sz="1100"/>
            <a:t>10</a:t>
          </a:r>
          <a:r>
            <a:rPr kumimoji="1" lang="ja-JP" altLang="en-US" sz="1100"/>
            <a:t>号の作成は不要です。</a:t>
          </a:r>
          <a:endParaRPr kumimoji="1" lang="en-US" altLang="ja-JP" sz="1100"/>
        </a:p>
        <a:p>
          <a:endParaRPr kumimoji="1" lang="en-US" altLang="ja-JP" sz="1100"/>
        </a:p>
        <a:p>
          <a:r>
            <a:rPr kumimoji="1" lang="ja-JP" altLang="en-US" sz="1100"/>
            <a:t>　</a:t>
          </a:r>
          <a:r>
            <a:rPr kumimoji="1" lang="ja-JP" altLang="en-US" sz="1100" b="1">
              <a:solidFill>
                <a:srgbClr val="FF0000"/>
              </a:solidFill>
            </a:rPr>
            <a:t>青色のセルどちらかを□から■に変えてください。</a:t>
          </a:r>
          <a:endParaRPr kumimoji="1" lang="en-US" altLang="ja-JP" sz="11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0</xdr:colOff>
      <xdr:row>5</xdr:row>
      <xdr:rowOff>0</xdr:rowOff>
    </xdr:from>
    <xdr:to>
      <xdr:col>45</xdr:col>
      <xdr:colOff>55562</xdr:colOff>
      <xdr:row>11</xdr:row>
      <xdr:rowOff>216957</xdr:rowOff>
    </xdr:to>
    <xdr:sp macro="" textlink="">
      <xdr:nvSpPr>
        <xdr:cNvPr id="2" name="テキスト ボックス 1"/>
        <xdr:cNvSpPr txBox="1"/>
      </xdr:nvSpPr>
      <xdr:spPr>
        <a:xfrm>
          <a:off x="9630833" y="963083"/>
          <a:ext cx="4976812" cy="1666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a:t>
          </a:r>
          <a:r>
            <a:rPr kumimoji="1" lang="ja-JP" altLang="en-US" sz="1400" b="1">
              <a:solidFill>
                <a:srgbClr val="FF0000"/>
              </a:solidFill>
            </a:rPr>
            <a:t>青色のセルに必要な情報を入力</a:t>
          </a:r>
          <a:r>
            <a:rPr kumimoji="1" lang="ja-JP" altLang="en-US" sz="1400"/>
            <a:t>してください。</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対象取組の「内容」、作物名はリスト選択です。</a:t>
          </a:r>
          <a:endParaRPr kumimoji="1" lang="en-US" altLang="ja-JP" sz="1400"/>
        </a:p>
      </xdr:txBody>
    </xdr:sp>
    <xdr:clientData/>
  </xdr:twoCellAnchor>
  <xdr:twoCellAnchor>
    <xdr:from>
      <xdr:col>16</xdr:col>
      <xdr:colOff>0</xdr:colOff>
      <xdr:row>30</xdr:row>
      <xdr:rowOff>0</xdr:rowOff>
    </xdr:from>
    <xdr:to>
      <xdr:col>47</xdr:col>
      <xdr:colOff>55562</xdr:colOff>
      <xdr:row>34</xdr:row>
      <xdr:rowOff>312207</xdr:rowOff>
    </xdr:to>
    <xdr:sp macro="" textlink="">
      <xdr:nvSpPr>
        <xdr:cNvPr id="3" name="テキスト ボックス 2"/>
        <xdr:cNvSpPr txBox="1"/>
      </xdr:nvSpPr>
      <xdr:spPr>
        <a:xfrm>
          <a:off x="9948333" y="7080250"/>
          <a:ext cx="4976812" cy="1666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「はじめに</a:t>
          </a:r>
          <a:r>
            <a:rPr kumimoji="1" lang="en-US" altLang="ja-JP" sz="1400"/>
            <a:t>(</a:t>
          </a:r>
          <a:r>
            <a:rPr kumimoji="1" lang="ja-JP" altLang="en-US" sz="1400"/>
            <a:t>ほ場一覧</a:t>
          </a:r>
          <a:r>
            <a:rPr kumimoji="1" lang="en-US" altLang="ja-JP" sz="1400"/>
            <a:t>)</a:t>
          </a:r>
          <a:r>
            <a:rPr kumimoji="1" lang="ja-JP" altLang="en-US" sz="1400"/>
            <a:t>」に実績面積を入力すると自動的に表示されるようになっています。</a:t>
          </a:r>
          <a:endParaRPr kumimoji="1" lang="en-US" altLang="ja-JP" sz="14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a:t>
          </a:r>
          <a:endParaRPr kumimoji="1" lang="en-US" altLang="ja-JP" sz="1400"/>
        </a:p>
      </xdr:txBody>
    </xdr:sp>
    <xdr:clientData/>
  </xdr:twoCellAnchor>
  <xdr:twoCellAnchor>
    <xdr:from>
      <xdr:col>11</xdr:col>
      <xdr:colOff>38100</xdr:colOff>
      <xdr:row>52</xdr:row>
      <xdr:rowOff>66675</xdr:rowOff>
    </xdr:from>
    <xdr:to>
      <xdr:col>44</xdr:col>
      <xdr:colOff>76200</xdr:colOff>
      <xdr:row>58</xdr:row>
      <xdr:rowOff>197643</xdr:rowOff>
    </xdr:to>
    <xdr:sp macro="" textlink="">
      <xdr:nvSpPr>
        <xdr:cNvPr id="6" name="テキスト ボックス 5"/>
        <xdr:cNvSpPr txBox="1"/>
      </xdr:nvSpPr>
      <xdr:spPr>
        <a:xfrm>
          <a:off x="9201150" y="14116050"/>
          <a:ext cx="5381625" cy="2416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入力手順</a:t>
          </a:r>
          <a:r>
            <a:rPr kumimoji="1" lang="en-US" altLang="ja-JP" sz="1400"/>
            <a:t>】</a:t>
          </a:r>
        </a:p>
        <a:p>
          <a:endParaRPr kumimoji="1" lang="en-US" altLang="ja-JP" sz="1400"/>
        </a:p>
        <a:p>
          <a:r>
            <a:rPr kumimoji="1" lang="ja-JP" altLang="en-US" sz="1400"/>
            <a:t>≪共通事項≫</a:t>
          </a:r>
          <a:endParaRPr kumimoji="1" lang="en-US" altLang="ja-JP" sz="1400"/>
        </a:p>
        <a:p>
          <a:r>
            <a:rPr kumimoji="1" lang="ja-JP" altLang="en-US" sz="1400"/>
            <a:t>　</a:t>
          </a:r>
          <a:r>
            <a:rPr kumimoji="1" lang="ja-JP" altLang="ja-JP" sz="1400" b="1">
              <a:solidFill>
                <a:srgbClr val="FF0000"/>
              </a:solidFill>
              <a:effectLst/>
              <a:latin typeface="+mn-lt"/>
              <a:ea typeface="+mn-ea"/>
              <a:cs typeface="+mn-cs"/>
            </a:rPr>
            <a:t>青色のセルに必要な情報を入力</a:t>
          </a:r>
          <a:r>
            <a:rPr kumimoji="1" lang="ja-JP" altLang="ja-JP" sz="1400">
              <a:solidFill>
                <a:schemeClr val="dk1"/>
              </a:solidFill>
              <a:effectLst/>
              <a:latin typeface="+mn-lt"/>
              <a:ea typeface="+mn-ea"/>
              <a:cs typeface="+mn-cs"/>
            </a:rPr>
            <a:t>してください。</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　計画書でチェックした項目は自動的に■が表示されるようになっています。</a:t>
          </a:r>
          <a:r>
            <a:rPr kumimoji="1" lang="ja-JP" altLang="en-US" sz="1400" b="1">
              <a:solidFill>
                <a:srgbClr val="FF0000"/>
              </a:solidFill>
              <a:effectLst/>
              <a:latin typeface="+mn-lt"/>
              <a:ea typeface="+mn-ea"/>
              <a:cs typeface="+mn-cs"/>
            </a:rPr>
            <a:t>計画書で選択した活動（■の標示になっているもの）の実施のみを必ず記載</a:t>
          </a:r>
          <a:r>
            <a:rPr kumimoji="1" lang="ja-JP" altLang="en-US" sz="1400">
              <a:solidFill>
                <a:schemeClr val="dk1"/>
              </a:solidFill>
              <a:effectLst/>
              <a:latin typeface="+mn-lt"/>
              <a:ea typeface="+mn-ea"/>
              <a:cs typeface="+mn-cs"/>
            </a:rPr>
            <a:t>してください。</a:t>
          </a:r>
          <a:endParaRPr lang="ja-JP" altLang="ja-JP"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t>　</a:t>
          </a:r>
          <a:endParaRPr kumimoji="1" lang="en-US" altLang="ja-JP" sz="14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1</xdr:row>
      <xdr:rowOff>0</xdr:rowOff>
    </xdr:from>
    <xdr:to>
      <xdr:col>15</xdr:col>
      <xdr:colOff>261937</xdr:colOff>
      <xdr:row>11</xdr:row>
      <xdr:rowOff>57150</xdr:rowOff>
    </xdr:to>
    <xdr:sp macro="" textlink="">
      <xdr:nvSpPr>
        <xdr:cNvPr id="4" name="テキスト ボックス 3"/>
        <xdr:cNvSpPr txBox="1"/>
      </xdr:nvSpPr>
      <xdr:spPr>
        <a:xfrm>
          <a:off x="9363075" y="0"/>
          <a:ext cx="4976812"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入力手順</a:t>
          </a:r>
          <a:r>
            <a:rPr kumimoji="1" lang="en-US" altLang="ja-JP" sz="1200"/>
            <a:t>】</a:t>
          </a:r>
        </a:p>
        <a:p>
          <a:endParaRPr kumimoji="1" lang="en-US" altLang="ja-JP" sz="1200"/>
        </a:p>
        <a:p>
          <a:r>
            <a:rPr kumimoji="1" lang="ja-JP" altLang="en-US" sz="1200"/>
            <a:t>≪共通事項≫</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①構成員の氏名をリストから選択してください。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②その構成員が取り組まれた対象の活動を選択してください。　</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③作物名を記入してください。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④実施面積は氏名と対象取組を基に、「はじめに</a:t>
          </a:r>
          <a:r>
            <a:rPr kumimoji="1" lang="en-US" altLang="ja-JP" sz="1200"/>
            <a:t>(</a:t>
          </a:r>
          <a:r>
            <a:rPr kumimoji="1" lang="ja-JP" altLang="en-US" sz="1200"/>
            <a:t>ほ場一覧</a:t>
          </a:r>
          <a:r>
            <a:rPr kumimoji="1" lang="en-US" altLang="ja-JP" sz="1200"/>
            <a:t>)</a:t>
          </a:r>
          <a:r>
            <a:rPr kumimoji="1" lang="ja-JP" altLang="en-US" sz="1200"/>
            <a:t>」の実績</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で入力した面積が自動的に計算されます。</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⑤印刷範囲外の「必要な調整面積」の欄に、端数処理で生じた面積が</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表示されますので、</a:t>
          </a:r>
          <a:r>
            <a:rPr kumimoji="1" lang="ja-JP" altLang="en-US" sz="1200" b="1">
              <a:solidFill>
                <a:srgbClr val="FF0000"/>
              </a:solidFill>
            </a:rPr>
            <a:t>左の「調整面積」の欄に調整が必要な数値を入</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力</a:t>
          </a:r>
          <a:r>
            <a:rPr kumimoji="1" lang="ja-JP" altLang="en-US" sz="1200"/>
            <a:t>します。入力の結果</a:t>
          </a:r>
          <a:r>
            <a:rPr kumimoji="1" lang="ja-JP" altLang="en-US" sz="1200" b="1">
              <a:solidFill>
                <a:srgbClr val="FF0000"/>
              </a:solidFill>
            </a:rPr>
            <a:t>「必要な調整面積」の欄が０になれば調整終</a:t>
          </a:r>
          <a:endParaRPr kumimoji="1" lang="en-US" altLang="ja-JP" sz="12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　了</a:t>
          </a:r>
          <a:r>
            <a:rPr kumimoji="1" lang="ja-JP" altLang="en-US" sz="1200"/>
            <a:t>です。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228600</xdr:colOff>
      <xdr:row>1</xdr:row>
      <xdr:rowOff>47625</xdr:rowOff>
    </xdr:from>
    <xdr:to>
      <xdr:col>39</xdr:col>
      <xdr:colOff>133350</xdr:colOff>
      <xdr:row>5</xdr:row>
      <xdr:rowOff>38100</xdr:rowOff>
    </xdr:to>
    <xdr:sp macro="" textlink="">
      <xdr:nvSpPr>
        <xdr:cNvPr id="2" name="テキスト ボックス 1"/>
        <xdr:cNvSpPr txBox="1"/>
      </xdr:nvSpPr>
      <xdr:spPr>
        <a:xfrm>
          <a:off x="9144000" y="266700"/>
          <a:ext cx="569595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このシートは</a:t>
          </a:r>
          <a:r>
            <a:rPr kumimoji="1" lang="ja-JP" altLang="en-US" sz="1100" b="1">
              <a:solidFill>
                <a:srgbClr val="FF0000"/>
              </a:solidFill>
            </a:rPr>
            <a:t>カバークロップの必要な播種量</a:t>
          </a:r>
          <a:r>
            <a:rPr kumimoji="1" lang="ja-JP" altLang="en-US" sz="1100"/>
            <a:t>と、</a:t>
          </a:r>
          <a:r>
            <a:rPr kumimoji="1" lang="ja-JP" altLang="en-US" sz="1100" b="1">
              <a:solidFill>
                <a:srgbClr val="FF0000"/>
              </a:solidFill>
            </a:rPr>
            <a:t>堆肥の必要な施用量</a:t>
          </a:r>
          <a:r>
            <a:rPr kumimoji="1" lang="ja-JP" altLang="en-US" sz="1100"/>
            <a:t>を計算するものです。購入量を検討する際、実際に使用した量の記録にご使用ください。</a:t>
          </a:r>
          <a:endParaRPr kumimoji="1" lang="en-US" altLang="ja-JP" sz="1100"/>
        </a:p>
        <a:p>
          <a:r>
            <a:rPr kumimoji="1" lang="ja-JP" altLang="en-US" sz="1100" b="1">
              <a:solidFill>
                <a:srgbClr val="FF0000"/>
              </a:solidFill>
            </a:rPr>
            <a:t>実施状況報告時にはこのシートをご提出ください。</a:t>
          </a:r>
          <a:endParaRPr kumimoji="1" lang="en-US" altLang="ja-JP" sz="1100" b="1">
            <a:solidFill>
              <a:srgbClr val="FF0000"/>
            </a:solidFill>
          </a:endParaRPr>
        </a:p>
      </xdr:txBody>
    </xdr:sp>
    <xdr:clientData/>
  </xdr:twoCellAnchor>
  <xdr:twoCellAnchor>
    <xdr:from>
      <xdr:col>23</xdr:col>
      <xdr:colOff>238124</xdr:colOff>
      <xdr:row>6</xdr:row>
      <xdr:rowOff>209550</xdr:rowOff>
    </xdr:from>
    <xdr:to>
      <xdr:col>40</xdr:col>
      <xdr:colOff>171449</xdr:colOff>
      <xdr:row>27</xdr:row>
      <xdr:rowOff>9525</xdr:rowOff>
    </xdr:to>
    <xdr:sp macro="" textlink="">
      <xdr:nvSpPr>
        <xdr:cNvPr id="3" name="テキスト ボックス 2"/>
        <xdr:cNvSpPr txBox="1"/>
      </xdr:nvSpPr>
      <xdr:spPr>
        <a:xfrm>
          <a:off x="9153524" y="1524000"/>
          <a:ext cx="6086475" cy="440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≪①カタログ等に記載の標準播種量≫</a:t>
          </a:r>
          <a:endParaRPr kumimoji="1" lang="en-US" altLang="ja-JP" sz="1100"/>
        </a:p>
        <a:p>
          <a:r>
            <a:rPr kumimoji="1" lang="ja-JP" altLang="en-US" sz="1100"/>
            <a:t>　使用する種子のカタログ等に記載してある標準播種量を</a:t>
          </a:r>
          <a:r>
            <a:rPr kumimoji="1" lang="ja-JP" altLang="en-US" sz="1100" b="1">
              <a:solidFill>
                <a:srgbClr val="FF0000"/>
              </a:solidFill>
            </a:rPr>
            <a:t>青色のセルに入力</a:t>
          </a:r>
          <a:r>
            <a:rPr kumimoji="1" lang="ja-JP" altLang="en-US" sz="1100"/>
            <a:t>してください。</a:t>
          </a:r>
          <a:endParaRPr kumimoji="1" lang="en-US" altLang="ja-JP" sz="1100"/>
        </a:p>
        <a:p>
          <a:r>
            <a:rPr kumimoji="1" lang="ja-JP" altLang="en-US" sz="1100"/>
            <a:t>　播種量に範囲がない場合は下限量と上限量に同じ数値を入力してください。</a:t>
          </a:r>
          <a:endParaRPr kumimoji="1" lang="en-US" altLang="ja-JP" sz="1100"/>
        </a:p>
        <a:p>
          <a:endParaRPr kumimoji="1" lang="en-US" altLang="ja-JP" sz="1100"/>
        </a:p>
        <a:p>
          <a:r>
            <a:rPr kumimoji="1" lang="ja-JP" altLang="en-US" sz="1100"/>
            <a:t>≪②必要な播種量（計画）≫</a:t>
          </a:r>
          <a:endParaRPr kumimoji="1" lang="en-US" altLang="ja-JP" sz="1100"/>
        </a:p>
        <a:p>
          <a:r>
            <a:rPr kumimoji="1" lang="ja-JP" altLang="en-US" sz="1100"/>
            <a:t>　「はじめに</a:t>
          </a:r>
          <a:r>
            <a:rPr kumimoji="1" lang="en-US" altLang="ja-JP" sz="1100"/>
            <a:t>(</a:t>
          </a:r>
          <a:r>
            <a:rPr kumimoji="1" lang="ja-JP" altLang="en-US" sz="1100"/>
            <a:t>ほ場一覧</a:t>
          </a:r>
          <a:r>
            <a:rPr kumimoji="1" lang="en-US" altLang="ja-JP" sz="1100"/>
            <a:t>)</a:t>
          </a:r>
          <a:r>
            <a:rPr kumimoji="1" lang="ja-JP" altLang="en-US" sz="1100"/>
            <a:t>」のシートに入力された</a:t>
          </a:r>
          <a:r>
            <a:rPr kumimoji="1" lang="ja-JP" altLang="en-US" sz="1100" b="1" u="sng">
              <a:solidFill>
                <a:srgbClr val="FF0000"/>
              </a:solidFill>
            </a:rPr>
            <a:t>計画</a:t>
          </a:r>
          <a:r>
            <a:rPr kumimoji="1" lang="ja-JP" altLang="en-US" sz="1100" b="1">
              <a:solidFill>
                <a:srgbClr val="FF0000"/>
              </a:solidFill>
            </a:rPr>
            <a:t>面積で必要な播種量が計算されます。</a:t>
          </a:r>
          <a:endParaRPr kumimoji="1" lang="en-US" altLang="ja-JP" sz="1100" b="1">
            <a:solidFill>
              <a:srgbClr val="FF0000"/>
            </a:solidFill>
          </a:endParaRPr>
        </a:p>
        <a:p>
          <a:r>
            <a:rPr kumimoji="1" lang="ja-JP" altLang="en-US" sz="1100"/>
            <a:t>　購入量を検討する際の参考にしてください。</a:t>
          </a:r>
          <a:endParaRPr kumimoji="1" lang="en-US" altLang="ja-JP" sz="1100"/>
        </a:p>
        <a:p>
          <a:endParaRPr kumimoji="1" lang="en-US" altLang="ja-JP" sz="1100"/>
        </a:p>
        <a:p>
          <a:r>
            <a:rPr kumimoji="1" lang="ja-JP" altLang="en-US" sz="1100"/>
            <a:t>≪③必要な播種量（実績）≫</a:t>
          </a:r>
          <a:endParaRPr kumimoji="1" lang="en-US" altLang="ja-JP" sz="1100"/>
        </a:p>
        <a:p>
          <a:r>
            <a:rPr kumimoji="1" lang="ja-JP" altLang="en-US" sz="1100"/>
            <a:t>　</a:t>
          </a:r>
          <a:r>
            <a:rPr kumimoji="1" lang="ja-JP" altLang="ja-JP" sz="1100">
              <a:solidFill>
                <a:schemeClr val="dk1"/>
              </a:solidFill>
              <a:effectLst/>
              <a:latin typeface="+mn-lt"/>
              <a:ea typeface="+mn-ea"/>
              <a:cs typeface="+mn-cs"/>
            </a:rPr>
            <a:t>「はじめに</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ほ場一覧</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」のシートに入力された</a:t>
          </a:r>
          <a:r>
            <a:rPr kumimoji="1" lang="ja-JP" altLang="en-US" sz="1100" b="1" u="sng">
              <a:solidFill>
                <a:srgbClr val="FF0000"/>
              </a:solidFill>
              <a:effectLst/>
              <a:latin typeface="+mn-lt"/>
              <a:ea typeface="+mn-ea"/>
              <a:cs typeface="+mn-cs"/>
            </a:rPr>
            <a:t>実績</a:t>
          </a:r>
          <a:r>
            <a:rPr kumimoji="1" lang="ja-JP" altLang="ja-JP" sz="1100" b="1">
              <a:solidFill>
                <a:srgbClr val="FF0000"/>
              </a:solidFill>
              <a:effectLst/>
              <a:latin typeface="+mn-lt"/>
              <a:ea typeface="+mn-ea"/>
              <a:cs typeface="+mn-cs"/>
            </a:rPr>
            <a:t>面積</a:t>
          </a:r>
          <a:r>
            <a:rPr kumimoji="1" lang="ja-JP" altLang="en-US" sz="1100" b="1">
              <a:solidFill>
                <a:srgbClr val="FF0000"/>
              </a:solidFill>
              <a:effectLst/>
              <a:latin typeface="+mn-lt"/>
              <a:ea typeface="+mn-ea"/>
              <a:cs typeface="+mn-cs"/>
            </a:rPr>
            <a:t>で</a:t>
          </a:r>
          <a:r>
            <a:rPr kumimoji="1" lang="ja-JP" altLang="ja-JP" sz="1100" b="1">
              <a:solidFill>
                <a:srgbClr val="FF0000"/>
              </a:solidFill>
              <a:effectLst/>
              <a:latin typeface="+mn-lt"/>
              <a:ea typeface="+mn-ea"/>
              <a:cs typeface="+mn-cs"/>
            </a:rPr>
            <a:t>必要な播種量が計算されます。</a:t>
          </a:r>
          <a:endParaRPr lang="ja-JP" altLang="ja-JP" b="1">
            <a:solidFill>
              <a:srgbClr val="FF0000"/>
            </a:solidFill>
            <a:effectLst/>
          </a:endParaRPr>
        </a:p>
        <a:p>
          <a:r>
            <a:rPr kumimoji="1" lang="ja-JP" altLang="ja-JP" sz="1100">
              <a:solidFill>
                <a:schemeClr val="dk1"/>
              </a:solidFill>
              <a:effectLst/>
              <a:latin typeface="+mn-lt"/>
              <a:ea typeface="+mn-ea"/>
              <a:cs typeface="+mn-cs"/>
            </a:rPr>
            <a:t>　</a:t>
          </a:r>
          <a:r>
            <a:rPr kumimoji="1" lang="ja-JP" altLang="en-US" sz="1100" b="1">
              <a:solidFill>
                <a:srgbClr val="FF0000"/>
              </a:solidFill>
              <a:effectLst/>
              <a:latin typeface="+mn-lt"/>
              <a:ea typeface="+mn-ea"/>
              <a:cs typeface="+mn-cs"/>
            </a:rPr>
            <a:t>購入量が下限値を下回らないよう</a:t>
          </a:r>
          <a:r>
            <a:rPr kumimoji="1" lang="ja-JP" altLang="en-US" sz="1100">
              <a:solidFill>
                <a:schemeClr val="dk1"/>
              </a:solidFill>
              <a:effectLst/>
              <a:latin typeface="+mn-lt"/>
              <a:ea typeface="+mn-ea"/>
              <a:cs typeface="+mn-cs"/>
            </a:rPr>
            <a:t>にしてください。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≪④購入した種子の配分（播種量）≫</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カバークロップに取組む組織は、実際の播種量を記録するために左記の表を</a:t>
          </a:r>
          <a:r>
            <a:rPr kumimoji="1" lang="ja-JP" altLang="en-US" sz="1100" b="1">
              <a:solidFill>
                <a:srgbClr val="FF0000"/>
              </a:solidFill>
              <a:effectLst/>
              <a:latin typeface="+mn-lt"/>
              <a:ea typeface="+mn-ea"/>
              <a:cs typeface="+mn-cs"/>
            </a:rPr>
            <a:t>青色のセルに</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入力</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複数の構成員がカバークロップに取組む場合は、</a:t>
          </a:r>
          <a:r>
            <a:rPr kumimoji="1" lang="ja-JP" altLang="en-US" sz="1100" b="1">
              <a:solidFill>
                <a:srgbClr val="FF0000"/>
              </a:solidFill>
              <a:effectLst/>
              <a:latin typeface="+mn-lt"/>
              <a:ea typeface="+mn-ea"/>
              <a:cs typeface="+mn-cs"/>
            </a:rPr>
            <a:t>組織で必要量を一括購入し、構成員に配</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分する方法でご報告ください。そのための内訳表が左記の表です。</a:t>
          </a:r>
          <a:endParaRPr kumimoji="1" lang="en-US" altLang="ja-JP" sz="1100"/>
        </a:p>
      </xdr:txBody>
    </xdr:sp>
    <xdr:clientData/>
  </xdr:twoCellAnchor>
  <xdr:twoCellAnchor>
    <xdr:from>
      <xdr:col>24</xdr:col>
      <xdr:colOff>0</xdr:colOff>
      <xdr:row>33</xdr:row>
      <xdr:rowOff>38100</xdr:rowOff>
    </xdr:from>
    <xdr:to>
      <xdr:col>40</xdr:col>
      <xdr:colOff>295275</xdr:colOff>
      <xdr:row>53</xdr:row>
      <xdr:rowOff>57150</xdr:rowOff>
    </xdr:to>
    <xdr:sp macro="" textlink="">
      <xdr:nvSpPr>
        <xdr:cNvPr id="4" name="テキスト ボックス 3"/>
        <xdr:cNvSpPr txBox="1"/>
      </xdr:nvSpPr>
      <xdr:spPr>
        <a:xfrm>
          <a:off x="9277350" y="7267575"/>
          <a:ext cx="6086475" cy="440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≪①支援対象となる施用量≫</a:t>
          </a:r>
          <a:endParaRPr kumimoji="1" lang="en-US" altLang="ja-JP" sz="1100"/>
        </a:p>
        <a:p>
          <a:r>
            <a:rPr kumimoji="1" lang="ja-JP" altLang="en-US" sz="1100"/>
            <a:t>　手引き等に記載されている施用量です。</a:t>
          </a:r>
          <a:endParaRPr kumimoji="1" lang="en-US" altLang="ja-JP" sz="1100"/>
        </a:p>
        <a:p>
          <a:endParaRPr kumimoji="1" lang="en-US" altLang="ja-JP" sz="1100"/>
        </a:p>
        <a:p>
          <a:r>
            <a:rPr kumimoji="1" lang="ja-JP" altLang="en-US" sz="1100"/>
            <a:t>≪②必要な播種量（計画）≫</a:t>
          </a:r>
          <a:endParaRPr kumimoji="1" lang="en-US" altLang="ja-JP" sz="1100"/>
        </a:p>
        <a:p>
          <a:r>
            <a:rPr kumimoji="1" lang="ja-JP" altLang="en-US" sz="1100"/>
            <a:t>　「はじめに</a:t>
          </a:r>
          <a:r>
            <a:rPr kumimoji="1" lang="en-US" altLang="ja-JP" sz="1100"/>
            <a:t>(</a:t>
          </a:r>
          <a:r>
            <a:rPr kumimoji="1" lang="ja-JP" altLang="en-US" sz="1100"/>
            <a:t>ほ場一覧</a:t>
          </a:r>
          <a:r>
            <a:rPr kumimoji="1" lang="en-US" altLang="ja-JP" sz="1100"/>
            <a:t>)</a:t>
          </a:r>
          <a:r>
            <a:rPr kumimoji="1" lang="ja-JP" altLang="en-US" sz="1100"/>
            <a:t>」のシートに入力された</a:t>
          </a:r>
          <a:r>
            <a:rPr kumimoji="1" lang="ja-JP" altLang="en-US" sz="1100" b="1" u="sng">
              <a:solidFill>
                <a:srgbClr val="FF0000"/>
              </a:solidFill>
            </a:rPr>
            <a:t>計画</a:t>
          </a:r>
          <a:r>
            <a:rPr kumimoji="1" lang="ja-JP" altLang="en-US" sz="1100" b="1">
              <a:solidFill>
                <a:srgbClr val="FF0000"/>
              </a:solidFill>
            </a:rPr>
            <a:t>面積で必要な播種量が計算されます。</a:t>
          </a:r>
          <a:endParaRPr kumimoji="1" lang="en-US" altLang="ja-JP" sz="1100" b="1">
            <a:solidFill>
              <a:srgbClr val="FF0000"/>
            </a:solidFill>
          </a:endParaRPr>
        </a:p>
        <a:p>
          <a:r>
            <a:rPr kumimoji="1" lang="ja-JP" altLang="en-US" sz="1100"/>
            <a:t>　購入量を検討する際の参考にしてください。</a:t>
          </a:r>
          <a:endParaRPr kumimoji="1" lang="en-US" altLang="ja-JP" sz="1100"/>
        </a:p>
        <a:p>
          <a:endParaRPr kumimoji="1" lang="en-US" altLang="ja-JP" sz="1100"/>
        </a:p>
        <a:p>
          <a:r>
            <a:rPr kumimoji="1" lang="ja-JP" altLang="en-US" sz="1100"/>
            <a:t>≪③必要な播種量（実績）≫</a:t>
          </a:r>
          <a:endParaRPr kumimoji="1" lang="en-US" altLang="ja-JP" sz="1100"/>
        </a:p>
        <a:p>
          <a:r>
            <a:rPr kumimoji="1" lang="ja-JP" altLang="en-US" sz="1100"/>
            <a:t>　</a:t>
          </a:r>
          <a:r>
            <a:rPr kumimoji="1" lang="ja-JP" altLang="ja-JP" sz="1100">
              <a:solidFill>
                <a:schemeClr val="dk1"/>
              </a:solidFill>
              <a:effectLst/>
              <a:latin typeface="+mn-lt"/>
              <a:ea typeface="+mn-ea"/>
              <a:cs typeface="+mn-cs"/>
            </a:rPr>
            <a:t>「はじめに</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ほ場一覧</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」のシートに入力された</a:t>
          </a:r>
          <a:r>
            <a:rPr kumimoji="1" lang="ja-JP" altLang="en-US" sz="1100" b="1" u="sng">
              <a:solidFill>
                <a:srgbClr val="FF0000"/>
              </a:solidFill>
              <a:effectLst/>
              <a:latin typeface="+mn-lt"/>
              <a:ea typeface="+mn-ea"/>
              <a:cs typeface="+mn-cs"/>
            </a:rPr>
            <a:t>実績</a:t>
          </a:r>
          <a:r>
            <a:rPr kumimoji="1" lang="ja-JP" altLang="ja-JP" sz="1100" b="1">
              <a:solidFill>
                <a:srgbClr val="FF0000"/>
              </a:solidFill>
              <a:effectLst/>
              <a:latin typeface="+mn-lt"/>
              <a:ea typeface="+mn-ea"/>
              <a:cs typeface="+mn-cs"/>
            </a:rPr>
            <a:t>面積</a:t>
          </a:r>
          <a:r>
            <a:rPr kumimoji="1" lang="ja-JP" altLang="en-US" sz="1100" b="1">
              <a:solidFill>
                <a:srgbClr val="FF0000"/>
              </a:solidFill>
              <a:effectLst/>
              <a:latin typeface="+mn-lt"/>
              <a:ea typeface="+mn-ea"/>
              <a:cs typeface="+mn-cs"/>
            </a:rPr>
            <a:t>で</a:t>
          </a:r>
          <a:r>
            <a:rPr kumimoji="1" lang="ja-JP" altLang="ja-JP" sz="1100" b="1">
              <a:solidFill>
                <a:srgbClr val="FF0000"/>
              </a:solidFill>
              <a:effectLst/>
              <a:latin typeface="+mn-lt"/>
              <a:ea typeface="+mn-ea"/>
              <a:cs typeface="+mn-cs"/>
            </a:rPr>
            <a:t>必要な播種量が計算されます。</a:t>
          </a:r>
          <a:endParaRPr lang="ja-JP" altLang="ja-JP" b="1">
            <a:solidFill>
              <a:srgbClr val="FF0000"/>
            </a:solidFill>
            <a:effectLst/>
          </a:endParaRPr>
        </a:p>
        <a:p>
          <a:r>
            <a:rPr kumimoji="1" lang="ja-JP" altLang="ja-JP" sz="1100">
              <a:solidFill>
                <a:schemeClr val="dk1"/>
              </a:solidFill>
              <a:effectLst/>
              <a:latin typeface="+mn-lt"/>
              <a:ea typeface="+mn-ea"/>
              <a:cs typeface="+mn-cs"/>
            </a:rPr>
            <a:t>　</a:t>
          </a:r>
          <a:r>
            <a:rPr kumimoji="1" lang="ja-JP" altLang="en-US" sz="1100" b="1">
              <a:solidFill>
                <a:srgbClr val="FF0000"/>
              </a:solidFill>
              <a:effectLst/>
              <a:latin typeface="+mn-lt"/>
              <a:ea typeface="+mn-ea"/>
              <a:cs typeface="+mn-cs"/>
            </a:rPr>
            <a:t>購入量が必要量を下回らないよう</a:t>
          </a:r>
          <a:r>
            <a:rPr kumimoji="1" lang="ja-JP" altLang="en-US" sz="1100">
              <a:solidFill>
                <a:schemeClr val="dk1"/>
              </a:solidFill>
              <a:effectLst/>
              <a:latin typeface="+mn-lt"/>
              <a:ea typeface="+mn-ea"/>
              <a:cs typeface="+mn-cs"/>
            </a:rPr>
            <a:t>にしてください。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≪④構成員ごとの施用量≫</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堆肥の施用に取組む組織は、実際の施用量を記録するために左記の表を</a:t>
          </a:r>
          <a:r>
            <a:rPr kumimoji="1" lang="ja-JP" altLang="en-US" sz="1100" b="1">
              <a:solidFill>
                <a:srgbClr val="FF0000"/>
              </a:solidFill>
              <a:effectLst/>
              <a:latin typeface="+mn-lt"/>
              <a:ea typeface="+mn-ea"/>
              <a:cs typeface="+mn-cs"/>
            </a:rPr>
            <a:t>青色のセルに入力</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a:t>
          </a:r>
          <a:r>
            <a:rPr kumimoji="1" lang="ja-JP" altLang="en-US" sz="1100">
              <a:solidFill>
                <a:schemeClr val="dk1"/>
              </a:solidFill>
              <a:effectLst/>
              <a:latin typeface="+mn-lt"/>
              <a:ea typeface="+mn-ea"/>
              <a:cs typeface="+mn-cs"/>
            </a:rPr>
            <a:t>してください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複数の構成員が堆肥の施用に取組む場合は、</a:t>
          </a:r>
          <a:r>
            <a:rPr kumimoji="1" lang="ja-JP" altLang="en-US" sz="1100" b="1">
              <a:solidFill>
                <a:srgbClr val="FF0000"/>
              </a:solidFill>
              <a:effectLst/>
              <a:latin typeface="+mn-lt"/>
              <a:ea typeface="+mn-ea"/>
              <a:cs typeface="+mn-cs"/>
            </a:rPr>
            <a:t>組織で必要量を一括購入し、構成員に配分す</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る方法でご報告ください。そのための内訳表が左記の表です。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38100</xdr:colOff>
      <xdr:row>3</xdr:row>
      <xdr:rowOff>180975</xdr:rowOff>
    </xdr:from>
    <xdr:to>
      <xdr:col>34</xdr:col>
      <xdr:colOff>247650</xdr:colOff>
      <xdr:row>10</xdr:row>
      <xdr:rowOff>19050</xdr:rowOff>
    </xdr:to>
    <xdr:sp macro="" textlink="">
      <xdr:nvSpPr>
        <xdr:cNvPr id="2" name="テキスト ボックス 1"/>
        <xdr:cNvSpPr txBox="1"/>
      </xdr:nvSpPr>
      <xdr:spPr>
        <a:xfrm>
          <a:off x="7553325" y="838200"/>
          <a:ext cx="5695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他のシートで入力した内容が反映されるので、</a:t>
          </a:r>
          <a:r>
            <a:rPr kumimoji="1" lang="ja-JP" altLang="en-US" sz="1100" b="1">
              <a:solidFill>
                <a:srgbClr val="FF0000"/>
              </a:solidFill>
            </a:rPr>
            <a:t>正しく表示されているかの確認</a:t>
          </a:r>
          <a:r>
            <a:rPr kumimoji="1" lang="ja-JP" altLang="en-US" sz="1100"/>
            <a:t>をお願いします。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4</xdr:row>
      <xdr:rowOff>0</xdr:rowOff>
    </xdr:from>
    <xdr:to>
      <xdr:col>16</xdr:col>
      <xdr:colOff>266700</xdr:colOff>
      <xdr:row>9</xdr:row>
      <xdr:rowOff>19050</xdr:rowOff>
    </xdr:to>
    <xdr:sp macro="" textlink="">
      <xdr:nvSpPr>
        <xdr:cNvPr id="2" name="テキスト ボックス 1"/>
        <xdr:cNvSpPr txBox="1"/>
      </xdr:nvSpPr>
      <xdr:spPr>
        <a:xfrm>
          <a:off x="7620000" y="914400"/>
          <a:ext cx="41338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青色のセルに必要な情報を入力</a:t>
          </a:r>
          <a:r>
            <a:rPr kumimoji="1" lang="ja-JP" altLang="en-US" sz="1100"/>
            <a:t>してください。</a:t>
          </a:r>
          <a:endParaRPr kumimoji="1" lang="en-US" altLang="ja-JP" sz="1100"/>
        </a:p>
        <a:p>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285750</xdr:colOff>
      <xdr:row>5</xdr:row>
      <xdr:rowOff>9525</xdr:rowOff>
    </xdr:from>
    <xdr:to>
      <xdr:col>27</xdr:col>
      <xdr:colOff>0</xdr:colOff>
      <xdr:row>8</xdr:row>
      <xdr:rowOff>142875</xdr:rowOff>
    </xdr:to>
    <xdr:sp macro="" textlink="">
      <xdr:nvSpPr>
        <xdr:cNvPr id="3" name="テキスト ボックス 2"/>
        <xdr:cNvSpPr txBox="1"/>
      </xdr:nvSpPr>
      <xdr:spPr>
        <a:xfrm>
          <a:off x="8877300" y="1009650"/>
          <a:ext cx="39433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青色のセルに必要な情報を入力</a:t>
          </a:r>
          <a:r>
            <a:rPr kumimoji="1" lang="ja-JP" altLang="en-US" sz="1100"/>
            <a:t>してください。</a:t>
          </a:r>
          <a:endParaRPr kumimoji="1" lang="en-US" altLang="ja-JP" sz="1100"/>
        </a:p>
        <a:p>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51</xdr:col>
      <xdr:colOff>0</xdr:colOff>
      <xdr:row>8</xdr:row>
      <xdr:rowOff>0</xdr:rowOff>
    </xdr:from>
    <xdr:to>
      <xdr:col>73</xdr:col>
      <xdr:colOff>228600</xdr:colOff>
      <xdr:row>13</xdr:row>
      <xdr:rowOff>190500</xdr:rowOff>
    </xdr:to>
    <xdr:sp macro="" textlink="">
      <xdr:nvSpPr>
        <xdr:cNvPr id="2" name="テキスト ボックス 1"/>
        <xdr:cNvSpPr txBox="1"/>
      </xdr:nvSpPr>
      <xdr:spPr>
        <a:xfrm>
          <a:off x="19030950" y="3867150"/>
          <a:ext cx="8191500" cy="314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t>【</a:t>
          </a:r>
          <a:r>
            <a:rPr kumimoji="1" lang="ja-JP" altLang="en-US" sz="2400"/>
            <a:t>入力手順</a:t>
          </a:r>
          <a:r>
            <a:rPr kumimoji="1" lang="en-US" altLang="ja-JP" sz="2400"/>
            <a:t>】</a:t>
          </a:r>
        </a:p>
        <a:p>
          <a:endParaRPr kumimoji="1" lang="en-US" altLang="ja-JP" sz="2400"/>
        </a:p>
        <a:p>
          <a:r>
            <a:rPr kumimoji="1" lang="ja-JP" altLang="en-US" sz="2400"/>
            <a:t>≪共通事項≫</a:t>
          </a:r>
          <a:endParaRPr kumimoji="1" lang="en-US" altLang="ja-JP" sz="2400"/>
        </a:p>
        <a:p>
          <a:r>
            <a:rPr kumimoji="1" lang="ja-JP" altLang="en-US" sz="2400"/>
            <a:t>　</a:t>
          </a:r>
          <a:r>
            <a:rPr kumimoji="1" lang="ja-JP" altLang="en-US" sz="2400" b="1">
              <a:solidFill>
                <a:srgbClr val="FF0000"/>
              </a:solidFill>
            </a:rPr>
            <a:t>青色のセルに必要な情報を入力</a:t>
          </a:r>
          <a:r>
            <a:rPr kumimoji="1" lang="ja-JP" altLang="en-US" sz="2400"/>
            <a:t>してください。</a:t>
          </a:r>
          <a:endParaRPr kumimoji="1" lang="en-US" altLang="ja-JP" sz="2400"/>
        </a:p>
        <a:p>
          <a:r>
            <a:rPr kumimoji="1" lang="ja-JP" altLang="en-US" sz="2400"/>
            <a:t>　面積や交付金額上限は、「はじめに</a:t>
          </a:r>
          <a:r>
            <a:rPr kumimoji="1" lang="en-US" altLang="ja-JP" sz="2400"/>
            <a:t>(</a:t>
          </a:r>
          <a:r>
            <a:rPr kumimoji="1" lang="ja-JP" altLang="en-US" sz="2400"/>
            <a:t>ほ場一覧</a:t>
          </a:r>
          <a:r>
            <a:rPr kumimoji="1" lang="en-US" altLang="ja-JP" sz="2400"/>
            <a:t>)</a:t>
          </a:r>
          <a:r>
            <a:rPr kumimoji="1" lang="ja-JP" altLang="en-US" sz="2400"/>
            <a:t>」のシートで入力した内容で自動的に計算・表示されます。</a:t>
          </a:r>
          <a:endParaRPr kumimoji="1" lang="en-US" altLang="ja-JP" sz="2400"/>
        </a:p>
        <a:p>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EE6D558E-484B-40A9-83EF-2EDFA7CB594E}"/>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20</xdr:col>
      <xdr:colOff>390525</xdr:colOff>
      <xdr:row>8</xdr:row>
      <xdr:rowOff>133350</xdr:rowOff>
    </xdr:from>
    <xdr:to>
      <xdr:col>28</xdr:col>
      <xdr:colOff>123825</xdr:colOff>
      <xdr:row>20</xdr:row>
      <xdr:rowOff>9525</xdr:rowOff>
    </xdr:to>
    <xdr:sp macro="" textlink="">
      <xdr:nvSpPr>
        <xdr:cNvPr id="4" name="テキスト ボックス 3"/>
        <xdr:cNvSpPr txBox="1"/>
      </xdr:nvSpPr>
      <xdr:spPr>
        <a:xfrm>
          <a:off x="11925300" y="1876425"/>
          <a:ext cx="46101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入力手順</a:t>
          </a:r>
          <a:r>
            <a:rPr kumimoji="1" lang="en-US" altLang="ja-JP" sz="1600"/>
            <a:t>】</a:t>
          </a:r>
        </a:p>
        <a:p>
          <a:endParaRPr kumimoji="1" lang="en-US" altLang="ja-JP" sz="1600"/>
        </a:p>
        <a:p>
          <a:r>
            <a:rPr kumimoji="1" lang="ja-JP" altLang="en-US" sz="1600"/>
            <a:t>≪共通事項≫</a:t>
          </a:r>
          <a:endParaRPr kumimoji="1" lang="en-US" altLang="ja-JP" sz="1600"/>
        </a:p>
        <a:p>
          <a:r>
            <a:rPr kumimoji="1" lang="ja-JP" altLang="en-US" sz="1600" b="0">
              <a:solidFill>
                <a:sysClr val="windowText" lastClr="000000"/>
              </a:solidFill>
            </a:rPr>
            <a:t>　位置図の貼付けができない場合は、別紙でご提出ください。</a:t>
          </a:r>
          <a:endParaRPr kumimoji="1" lang="en-US" altLang="ja-JP" sz="1100" b="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D17643DF-63EE-4E60-A262-A33ACC45C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BC62FFF1-8BCE-456F-9C1F-546ED5329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C1440A63-631B-408B-9C9E-5CF347598A12}"/>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67B6D4F9-53FB-48D3-AC56-ACD6C80C6DCB}"/>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D3730F35-73A9-4CA6-905A-232B3BF6C16D}"/>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A58C806-ECD1-4B6B-A98A-2C2EFDA54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54F1AE0F-C01D-4939-9576-D9D4CC643148}"/>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7FFC467-F5A5-4FE3-93EE-57C3151AA54E}"/>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8A9405D1-2749-4965-9FE9-8E312638ED3F}"/>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6280E221-EE7B-4A2B-864D-6FAAB2DA3AED}"/>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5</xdr:row>
      <xdr:rowOff>0</xdr:rowOff>
    </xdr:from>
    <xdr:to>
      <xdr:col>27</xdr:col>
      <xdr:colOff>123825</xdr:colOff>
      <xdr:row>8</xdr:row>
      <xdr:rowOff>314325</xdr:rowOff>
    </xdr:to>
    <xdr:sp macro="" textlink="">
      <xdr:nvSpPr>
        <xdr:cNvPr id="12" name="テキスト ボックス 11"/>
        <xdr:cNvSpPr txBox="1"/>
      </xdr:nvSpPr>
      <xdr:spPr>
        <a:xfrm>
          <a:off x="8572500" y="1438275"/>
          <a:ext cx="48387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入力手順</a:t>
          </a:r>
          <a:r>
            <a:rPr kumimoji="1" lang="en-US" altLang="ja-JP" sz="1100"/>
            <a:t>】</a:t>
          </a:r>
        </a:p>
        <a:p>
          <a:endParaRPr kumimoji="1" lang="en-US" altLang="ja-JP" sz="1100"/>
        </a:p>
        <a:p>
          <a:r>
            <a:rPr kumimoji="1" lang="ja-JP" altLang="en-US" sz="1100"/>
            <a:t>≪共通事項≫</a:t>
          </a:r>
          <a:endParaRPr kumimoji="1" lang="en-US" altLang="ja-JP" sz="1100"/>
        </a:p>
        <a:p>
          <a:r>
            <a:rPr kumimoji="1" lang="ja-JP" altLang="en-US" sz="1100"/>
            <a:t>　</a:t>
          </a:r>
          <a:r>
            <a:rPr kumimoji="1" lang="ja-JP" altLang="en-US" sz="1100" b="1">
              <a:solidFill>
                <a:srgbClr val="FF0000"/>
              </a:solidFill>
            </a:rPr>
            <a:t>青色のセルに必要な情報を入力</a:t>
          </a:r>
          <a:r>
            <a:rPr kumimoji="1" lang="ja-JP" altLang="en-US" sz="1100"/>
            <a:t>してください。</a:t>
          </a:r>
          <a:endParaRPr kumimoji="1" lang="en-US" altLang="ja-JP" sz="1100"/>
        </a:p>
        <a:p>
          <a:r>
            <a:rPr kumimoji="1" lang="ja-JP" altLang="en-US" sz="1100"/>
            <a:t>　</a:t>
          </a:r>
          <a:endParaRPr kumimoji="1" lang="en-US" altLang="ja-JP" sz="1100"/>
        </a:p>
        <a:p>
          <a:r>
            <a:rPr kumimoji="1" lang="ja-JP" altLang="en-US" sz="1100"/>
            <a:t>　代表者氏名、代表者住所は、「はじめに</a:t>
          </a:r>
          <a:r>
            <a:rPr kumimoji="1" lang="en-US" altLang="ja-JP" sz="1100"/>
            <a:t>(PC)</a:t>
          </a:r>
          <a:r>
            <a:rPr kumimoji="1" lang="ja-JP" altLang="en-US" sz="1100"/>
            <a:t>」のシートで入力した内容が表示されます。</a:t>
          </a:r>
          <a:endParaRPr kumimoji="1" lang="en-US" altLang="ja-JP" sz="1100"/>
        </a:p>
        <a:p>
          <a:r>
            <a:rPr kumimoji="1" lang="ja-JP" altLang="en-US" sz="1100"/>
            <a:t>　代表者以外の構成員の氏名は「はじめに</a:t>
          </a:r>
          <a:r>
            <a:rPr kumimoji="1" lang="en-US" altLang="ja-JP" sz="1100"/>
            <a:t>(</a:t>
          </a:r>
          <a:r>
            <a:rPr kumimoji="1" lang="ja-JP" altLang="en-US" sz="1100"/>
            <a:t>ほ場一覧</a:t>
          </a:r>
          <a:r>
            <a:rPr kumimoji="1" lang="en-US" altLang="ja-JP" sz="1100"/>
            <a:t>)</a:t>
          </a:r>
          <a:r>
            <a:rPr kumimoji="1" lang="ja-JP" altLang="en-US" sz="1100"/>
            <a:t>」のシートで入力した内容が表示されます。</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2"/>
  <sheetViews>
    <sheetView view="pageBreakPreview" zoomScaleNormal="100" zoomScaleSheetLayoutView="100" workbookViewId="0">
      <selection activeCell="E18" sqref="E18"/>
    </sheetView>
  </sheetViews>
  <sheetFormatPr defaultColWidth="10.28515625" defaultRowHeight="18.75"/>
  <cols>
    <col min="1" max="2" width="3.140625" style="330" customWidth="1"/>
    <col min="3" max="3" width="18" style="330" customWidth="1"/>
    <col min="4" max="4" width="19.140625" style="330" customWidth="1"/>
    <col min="5" max="5" width="62" style="330" customWidth="1"/>
    <col min="6" max="6" width="3" style="330" customWidth="1"/>
    <col min="7" max="7" width="6.5703125" style="330" customWidth="1"/>
    <col min="8" max="16384" width="10.28515625" style="330"/>
  </cols>
  <sheetData>
    <row r="1" spans="1:257" ht="24" customHeight="1">
      <c r="A1" s="370" t="s">
        <v>514</v>
      </c>
      <c r="B1" s="371"/>
      <c r="C1" s="371"/>
      <c r="D1" s="371"/>
      <c r="E1" s="371"/>
      <c r="F1" s="372"/>
    </row>
    <row r="2" spans="1:257" ht="54.95" customHeight="1">
      <c r="A2" s="309"/>
      <c r="B2" s="625" t="s">
        <v>513</v>
      </c>
      <c r="C2" s="625"/>
      <c r="D2" s="625"/>
      <c r="E2" s="625"/>
    </row>
    <row r="3" spans="1:257" ht="35.1" customHeight="1">
      <c r="A3" s="309"/>
      <c r="B3" s="625" t="s">
        <v>515</v>
      </c>
      <c r="C3" s="625"/>
      <c r="D3" s="625"/>
      <c r="E3" s="625"/>
    </row>
    <row r="4" spans="1:257" ht="6.75" customHeight="1"/>
    <row r="5" spans="1:257" ht="23.25" customHeight="1">
      <c r="A5" s="373" t="s">
        <v>451</v>
      </c>
      <c r="B5" s="373"/>
      <c r="C5" s="372"/>
      <c r="D5" s="373"/>
      <c r="E5" s="373"/>
      <c r="F5" s="372"/>
      <c r="G5" s="263"/>
      <c r="H5" s="263"/>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26"/>
      <c r="BF5" s="626"/>
      <c r="BG5" s="626"/>
      <c r="BH5" s="626"/>
      <c r="BI5" s="626"/>
      <c r="BJ5" s="626"/>
      <c r="BK5" s="626"/>
      <c r="BL5" s="626"/>
      <c r="BM5" s="626"/>
      <c r="BN5" s="626"/>
      <c r="BO5" s="626"/>
      <c r="BP5" s="626"/>
      <c r="BQ5" s="626"/>
      <c r="BR5" s="626"/>
      <c r="BS5" s="626"/>
      <c r="BT5" s="626"/>
      <c r="BU5" s="626"/>
      <c r="BV5" s="626"/>
      <c r="BW5" s="626"/>
      <c r="BX5" s="626"/>
      <c r="BY5" s="626"/>
      <c r="BZ5" s="626"/>
      <c r="CA5" s="626"/>
      <c r="CB5" s="626"/>
      <c r="CC5" s="626"/>
      <c r="CD5" s="626"/>
      <c r="CE5" s="626"/>
      <c r="CF5" s="626"/>
      <c r="CG5" s="626"/>
      <c r="CH5" s="626"/>
      <c r="CI5" s="626"/>
      <c r="CJ5" s="626"/>
      <c r="CK5" s="626"/>
      <c r="CL5" s="626"/>
      <c r="CM5" s="626"/>
      <c r="CN5" s="626"/>
      <c r="CO5" s="626"/>
      <c r="CP5" s="626"/>
      <c r="CQ5" s="626"/>
      <c r="CR5" s="626"/>
      <c r="CS5" s="626"/>
      <c r="CT5" s="626"/>
      <c r="CU5" s="626"/>
      <c r="CV5" s="626"/>
      <c r="CW5" s="626"/>
      <c r="CX5" s="626"/>
      <c r="CY5" s="626"/>
      <c r="CZ5" s="626"/>
      <c r="DA5" s="626"/>
      <c r="DB5" s="626"/>
      <c r="DC5" s="626"/>
      <c r="DD5" s="626"/>
      <c r="DE5" s="626"/>
      <c r="DF5" s="626"/>
      <c r="DG5" s="626"/>
      <c r="DH5" s="626"/>
      <c r="DI5" s="626"/>
      <c r="DJ5" s="626"/>
      <c r="DK5" s="626"/>
      <c r="DL5" s="626"/>
      <c r="DM5" s="626"/>
      <c r="DN5" s="626"/>
      <c r="DO5" s="626"/>
      <c r="DP5" s="626"/>
      <c r="DQ5" s="626"/>
      <c r="DR5" s="626"/>
      <c r="DS5" s="626"/>
      <c r="DT5" s="626"/>
      <c r="DU5" s="626"/>
      <c r="DV5" s="626"/>
      <c r="DW5" s="626"/>
      <c r="DX5" s="626"/>
      <c r="DY5" s="626"/>
      <c r="DZ5" s="626"/>
      <c r="EA5" s="626"/>
      <c r="EB5" s="626"/>
      <c r="EC5" s="626"/>
      <c r="ED5" s="626"/>
      <c r="EE5" s="626"/>
      <c r="EF5" s="626"/>
      <c r="EG5" s="626"/>
      <c r="EH5" s="626"/>
      <c r="EI5" s="626"/>
      <c r="EJ5" s="626"/>
      <c r="EK5" s="626"/>
      <c r="EL5" s="626"/>
      <c r="EM5" s="626"/>
      <c r="EN5" s="626"/>
      <c r="EO5" s="626"/>
      <c r="EP5" s="626"/>
      <c r="EQ5" s="626"/>
      <c r="ER5" s="626"/>
      <c r="ES5" s="626"/>
      <c r="ET5" s="626"/>
      <c r="EU5" s="626"/>
      <c r="EV5" s="626"/>
      <c r="EW5" s="626"/>
      <c r="EX5" s="626"/>
      <c r="EY5" s="626"/>
      <c r="EZ5" s="626"/>
      <c r="FA5" s="626"/>
      <c r="FB5" s="626"/>
      <c r="FC5" s="626"/>
      <c r="FD5" s="626"/>
      <c r="FE5" s="626"/>
      <c r="FF5" s="626"/>
      <c r="FG5" s="626"/>
      <c r="FH5" s="626"/>
      <c r="FI5" s="626"/>
      <c r="FJ5" s="626"/>
      <c r="FK5" s="626"/>
      <c r="FL5" s="626"/>
      <c r="FM5" s="626"/>
      <c r="FN5" s="626"/>
      <c r="FO5" s="626"/>
      <c r="FP5" s="626"/>
      <c r="FQ5" s="626"/>
      <c r="FR5" s="626"/>
      <c r="FS5" s="626"/>
      <c r="FT5" s="626"/>
      <c r="FU5" s="626"/>
      <c r="FV5" s="626"/>
      <c r="FW5" s="626"/>
      <c r="FX5" s="626"/>
      <c r="FY5" s="626"/>
      <c r="FZ5" s="626"/>
      <c r="GA5" s="626"/>
      <c r="GB5" s="626"/>
      <c r="GC5" s="626"/>
      <c r="GD5" s="626"/>
      <c r="GE5" s="626"/>
      <c r="GF5" s="626"/>
      <c r="GG5" s="626"/>
      <c r="GH5" s="626"/>
      <c r="GI5" s="626"/>
      <c r="GJ5" s="626"/>
      <c r="GK5" s="626"/>
      <c r="GL5" s="626"/>
      <c r="GM5" s="626"/>
      <c r="GN5" s="626"/>
      <c r="GO5" s="626"/>
      <c r="GP5" s="626"/>
      <c r="GQ5" s="626"/>
      <c r="GR5" s="626"/>
      <c r="GS5" s="626"/>
      <c r="GT5" s="626"/>
      <c r="GU5" s="626"/>
      <c r="GV5" s="626"/>
      <c r="GW5" s="626"/>
      <c r="GX5" s="626"/>
      <c r="GY5" s="626"/>
      <c r="GZ5" s="626"/>
      <c r="HA5" s="626"/>
      <c r="HB5" s="626"/>
      <c r="HC5" s="626"/>
      <c r="HD5" s="626"/>
      <c r="HE5" s="626"/>
      <c r="HF5" s="626"/>
      <c r="HG5" s="626"/>
      <c r="HH5" s="626"/>
      <c r="HI5" s="626"/>
      <c r="HJ5" s="626"/>
      <c r="HK5" s="626"/>
      <c r="HL5" s="626"/>
      <c r="HM5" s="626"/>
      <c r="HN5" s="626"/>
      <c r="HO5" s="626"/>
      <c r="HP5" s="626"/>
      <c r="HQ5" s="626"/>
      <c r="HR5" s="626"/>
      <c r="HS5" s="626"/>
      <c r="HT5" s="626"/>
      <c r="HU5" s="626"/>
      <c r="HV5" s="626"/>
      <c r="HW5" s="626"/>
      <c r="HX5" s="626"/>
      <c r="HY5" s="626"/>
      <c r="HZ5" s="626"/>
      <c r="IA5" s="626"/>
      <c r="IB5" s="626"/>
      <c r="IC5" s="626"/>
      <c r="ID5" s="626"/>
      <c r="IE5" s="626"/>
      <c r="IF5" s="626"/>
      <c r="IG5" s="626"/>
      <c r="IH5" s="626"/>
      <c r="II5" s="626"/>
      <c r="IJ5" s="626"/>
      <c r="IK5" s="626"/>
      <c r="IL5" s="626"/>
      <c r="IM5" s="626"/>
      <c r="IN5" s="626"/>
      <c r="IO5" s="626"/>
      <c r="IP5" s="626"/>
      <c r="IQ5" s="626"/>
      <c r="IR5" s="626"/>
      <c r="IS5" s="626"/>
      <c r="IT5" s="626"/>
      <c r="IU5" s="626"/>
      <c r="IV5" s="626"/>
      <c r="IW5" s="626"/>
    </row>
    <row r="6" spans="1:257" ht="21.75" customHeight="1">
      <c r="A6" s="330" t="s">
        <v>452</v>
      </c>
    </row>
    <row r="7" spans="1:257" ht="21" customHeight="1">
      <c r="B7" s="627" t="s">
        <v>453</v>
      </c>
      <c r="C7" s="628"/>
      <c r="D7" s="374" t="s">
        <v>454</v>
      </c>
      <c r="E7" s="374" t="s">
        <v>455</v>
      </c>
    </row>
    <row r="8" spans="1:257">
      <c r="B8" s="335" t="s">
        <v>461</v>
      </c>
      <c r="C8" s="335"/>
      <c r="D8" s="336" t="s">
        <v>456</v>
      </c>
      <c r="E8" s="337" t="s">
        <v>464</v>
      </c>
    </row>
    <row r="9" spans="1:257" ht="19.5" customHeight="1">
      <c r="B9" s="335" t="s">
        <v>462</v>
      </c>
      <c r="C9" s="335"/>
      <c r="D9" s="336" t="s">
        <v>456</v>
      </c>
      <c r="E9" s="337" t="s">
        <v>465</v>
      </c>
    </row>
    <row r="10" spans="1:257">
      <c r="B10" s="629" t="s">
        <v>463</v>
      </c>
      <c r="C10" s="630"/>
      <c r="D10" s="336" t="s">
        <v>456</v>
      </c>
      <c r="E10" s="337" t="s">
        <v>466</v>
      </c>
    </row>
    <row r="11" spans="1:257">
      <c r="A11" s="271"/>
      <c r="B11" s="338"/>
      <c r="C11" s="339" t="s">
        <v>467</v>
      </c>
      <c r="D11" s="336" t="s">
        <v>456</v>
      </c>
      <c r="E11" s="340" t="s">
        <v>476</v>
      </c>
    </row>
    <row r="12" spans="1:257">
      <c r="A12" s="271"/>
      <c r="B12" s="338"/>
      <c r="C12" s="341" t="s">
        <v>468</v>
      </c>
      <c r="D12" s="336" t="s">
        <v>456</v>
      </c>
      <c r="E12" s="366" t="s">
        <v>475</v>
      </c>
    </row>
    <row r="13" spans="1:257" ht="19.5" customHeight="1">
      <c r="A13" s="271"/>
      <c r="B13" s="338"/>
      <c r="C13" s="342" t="s">
        <v>469</v>
      </c>
      <c r="D13" s="336" t="s">
        <v>456</v>
      </c>
      <c r="E13" s="337" t="s">
        <v>474</v>
      </c>
    </row>
    <row r="14" spans="1:257" ht="19.5" customHeight="1">
      <c r="A14" s="271"/>
      <c r="B14" s="338"/>
      <c r="C14" s="342" t="s">
        <v>470</v>
      </c>
      <c r="D14" s="336" t="s">
        <v>456</v>
      </c>
      <c r="E14" s="337" t="s">
        <v>473</v>
      </c>
    </row>
    <row r="15" spans="1:257" ht="19.5" customHeight="1">
      <c r="A15" s="271"/>
      <c r="B15" s="343"/>
      <c r="C15" s="342" t="s">
        <v>519</v>
      </c>
      <c r="D15" s="336" t="s">
        <v>456</v>
      </c>
      <c r="E15" s="337" t="s">
        <v>477</v>
      </c>
    </row>
    <row r="16" spans="1:257" ht="19.5" customHeight="1">
      <c r="B16" s="344" t="s">
        <v>471</v>
      </c>
      <c r="C16" s="344"/>
      <c r="D16" s="376" t="s">
        <v>457</v>
      </c>
      <c r="E16" s="365" t="s">
        <v>472</v>
      </c>
    </row>
    <row r="17" spans="1:5" ht="19.5" customHeight="1">
      <c r="B17" s="344" t="s">
        <v>471</v>
      </c>
      <c r="C17" s="344"/>
      <c r="D17" s="377" t="s">
        <v>457</v>
      </c>
      <c r="E17" s="365" t="s">
        <v>478</v>
      </c>
    </row>
    <row r="18" spans="1:5" ht="19.5" customHeight="1">
      <c r="A18" s="272"/>
      <c r="B18" s="346" t="s">
        <v>490</v>
      </c>
      <c r="C18" s="347"/>
      <c r="D18" s="348"/>
      <c r="E18" s="367"/>
    </row>
    <row r="19" spans="1:5" ht="19.5" customHeight="1">
      <c r="B19" s="627" t="s">
        <v>453</v>
      </c>
      <c r="C19" s="628"/>
      <c r="D19" s="374" t="s">
        <v>454</v>
      </c>
      <c r="E19" s="375" t="s">
        <v>455</v>
      </c>
    </row>
    <row r="20" spans="1:5" ht="19.5" customHeight="1">
      <c r="B20" s="349" t="s">
        <v>479</v>
      </c>
      <c r="C20" s="350"/>
      <c r="D20" s="351" t="s">
        <v>456</v>
      </c>
      <c r="E20" s="352" t="s">
        <v>481</v>
      </c>
    </row>
    <row r="21" spans="1:5" ht="19.5" customHeight="1">
      <c r="B21" s="353"/>
      <c r="C21" s="354" t="s">
        <v>9</v>
      </c>
      <c r="D21" s="351" t="s">
        <v>456</v>
      </c>
      <c r="E21" s="352" t="s">
        <v>482</v>
      </c>
    </row>
    <row r="22" spans="1:5" ht="19.5" customHeight="1">
      <c r="B22" s="353"/>
      <c r="C22" s="354" t="s">
        <v>498</v>
      </c>
      <c r="D22" s="351" t="s">
        <v>456</v>
      </c>
      <c r="E22" s="352" t="s">
        <v>483</v>
      </c>
    </row>
    <row r="23" spans="1:5" ht="19.5" customHeight="1">
      <c r="B23" s="355"/>
      <c r="C23" s="354" t="s">
        <v>480</v>
      </c>
      <c r="D23" s="351" t="s">
        <v>456</v>
      </c>
      <c r="E23" s="352" t="s">
        <v>480</v>
      </c>
    </row>
    <row r="24" spans="1:5" ht="9.75" customHeight="1">
      <c r="E24" s="368"/>
    </row>
    <row r="25" spans="1:5" ht="17.25" customHeight="1">
      <c r="A25" s="330" t="s">
        <v>458</v>
      </c>
      <c r="E25" s="368"/>
    </row>
    <row r="26" spans="1:5" ht="19.5" customHeight="1">
      <c r="B26" s="627" t="s">
        <v>453</v>
      </c>
      <c r="C26" s="628"/>
      <c r="D26" s="374" t="s">
        <v>454</v>
      </c>
      <c r="E26" s="375" t="s">
        <v>455</v>
      </c>
    </row>
    <row r="27" spans="1:5" ht="19.5" customHeight="1">
      <c r="B27" s="356" t="s">
        <v>522</v>
      </c>
      <c r="C27" s="357"/>
      <c r="D27" s="336" t="s">
        <v>456</v>
      </c>
      <c r="E27" s="369" t="s">
        <v>520</v>
      </c>
    </row>
    <row r="28" spans="1:5" ht="19.5" customHeight="1">
      <c r="B28" s="358"/>
      <c r="C28" s="357" t="s">
        <v>488</v>
      </c>
      <c r="D28" s="336" t="s">
        <v>456</v>
      </c>
      <c r="E28" s="337" t="s">
        <v>521</v>
      </c>
    </row>
    <row r="29" spans="1:5" ht="19.5" customHeight="1">
      <c r="B29" s="359"/>
      <c r="C29" s="357" t="s">
        <v>523</v>
      </c>
      <c r="D29" s="336" t="s">
        <v>456</v>
      </c>
      <c r="E29" s="337" t="s">
        <v>526</v>
      </c>
    </row>
    <row r="30" spans="1:5" ht="19.5" customHeight="1">
      <c r="B30" s="344" t="s">
        <v>491</v>
      </c>
      <c r="C30" s="344"/>
      <c r="D30" s="345" t="s">
        <v>457</v>
      </c>
      <c r="E30" s="365" t="s">
        <v>494</v>
      </c>
    </row>
    <row r="31" spans="1:5" ht="17.25" customHeight="1">
      <c r="B31" s="346" t="s">
        <v>492</v>
      </c>
      <c r="E31" s="368"/>
    </row>
    <row r="32" spans="1:5" ht="19.5" customHeight="1">
      <c r="B32" s="627" t="s">
        <v>453</v>
      </c>
      <c r="C32" s="628"/>
      <c r="D32" s="374" t="s">
        <v>454</v>
      </c>
      <c r="E32" s="375" t="s">
        <v>455</v>
      </c>
    </row>
    <row r="33" spans="1:5">
      <c r="B33" s="360" t="s">
        <v>440</v>
      </c>
      <c r="C33" s="360"/>
      <c r="D33" s="336" t="s">
        <v>456</v>
      </c>
      <c r="E33" s="337" t="s">
        <v>495</v>
      </c>
    </row>
    <row r="34" spans="1:5" ht="10.5" customHeight="1">
      <c r="E34" s="368"/>
    </row>
    <row r="35" spans="1:5">
      <c r="A35" s="330" t="s">
        <v>496</v>
      </c>
      <c r="E35" s="368"/>
    </row>
    <row r="36" spans="1:5">
      <c r="B36" s="627" t="s">
        <v>453</v>
      </c>
      <c r="C36" s="628"/>
      <c r="D36" s="374" t="s">
        <v>454</v>
      </c>
      <c r="E36" s="375" t="s">
        <v>455</v>
      </c>
    </row>
    <row r="37" spans="1:5">
      <c r="B37" s="361" t="s">
        <v>497</v>
      </c>
      <c r="C37" s="362"/>
      <c r="D37" s="337" t="s">
        <v>524</v>
      </c>
      <c r="E37" s="369" t="s">
        <v>500</v>
      </c>
    </row>
    <row r="38" spans="1:5">
      <c r="B38" s="363"/>
      <c r="C38" s="362" t="s">
        <v>488</v>
      </c>
      <c r="D38" s="337" t="s">
        <v>524</v>
      </c>
      <c r="E38" s="337" t="s">
        <v>501</v>
      </c>
    </row>
    <row r="39" spans="1:5">
      <c r="B39" s="364"/>
      <c r="C39" s="362" t="s">
        <v>499</v>
      </c>
      <c r="D39" s="337" t="s">
        <v>524</v>
      </c>
      <c r="E39" s="337" t="s">
        <v>525</v>
      </c>
    </row>
    <row r="40" spans="1:5">
      <c r="B40" s="344" t="s">
        <v>491</v>
      </c>
      <c r="C40" s="344"/>
      <c r="D40" s="345" t="s">
        <v>457</v>
      </c>
      <c r="E40" s="365" t="s">
        <v>494</v>
      </c>
    </row>
    <row r="41" spans="1:5">
      <c r="B41" s="332" t="s">
        <v>516</v>
      </c>
    </row>
    <row r="42" spans="1:5" ht="6.75" customHeight="1"/>
  </sheetData>
  <mergeCells count="91">
    <mergeCell ref="B7:C7"/>
    <mergeCell ref="B10:C10"/>
    <mergeCell ref="B19:C19"/>
    <mergeCell ref="B26:C26"/>
    <mergeCell ref="B32:C32"/>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 ref="IR5:IT5"/>
    <mergeCell ref="IU5:IW5"/>
    <mergeCell ref="HN5:HP5"/>
    <mergeCell ref="HQ5:HS5"/>
    <mergeCell ref="HT5:HV5"/>
    <mergeCell ref="HW5:HY5"/>
    <mergeCell ref="HZ5:IB5"/>
    <mergeCell ref="IC5:IE5"/>
    <mergeCell ref="GS5:GU5"/>
    <mergeCell ref="FL5:FN5"/>
    <mergeCell ref="FO5:FQ5"/>
    <mergeCell ref="FR5:FT5"/>
    <mergeCell ref="FU5:FW5"/>
    <mergeCell ref="FX5:FZ5"/>
    <mergeCell ref="GA5:GC5"/>
    <mergeCell ref="FI5:FK5"/>
    <mergeCell ref="EB5:ED5"/>
    <mergeCell ref="EE5:EG5"/>
    <mergeCell ref="EH5:EJ5"/>
    <mergeCell ref="EK5:EM5"/>
    <mergeCell ref="EN5:EP5"/>
    <mergeCell ref="EQ5:ES5"/>
    <mergeCell ref="ET5:EV5"/>
    <mergeCell ref="EW5:EY5"/>
    <mergeCell ref="EZ5:FB5"/>
    <mergeCell ref="FC5:FE5"/>
    <mergeCell ref="FF5:FH5"/>
    <mergeCell ref="DY5:EA5"/>
    <mergeCell ref="CR5:CT5"/>
    <mergeCell ref="CU5:CW5"/>
    <mergeCell ref="CX5:CZ5"/>
    <mergeCell ref="DA5:DC5"/>
    <mergeCell ref="DD5:DF5"/>
    <mergeCell ref="DG5:DI5"/>
    <mergeCell ref="DJ5:DL5"/>
    <mergeCell ref="DM5:DO5"/>
    <mergeCell ref="DP5:DR5"/>
    <mergeCell ref="DS5:DU5"/>
    <mergeCell ref="DV5:DX5"/>
    <mergeCell ref="CO5:CQ5"/>
    <mergeCell ref="BH5:BJ5"/>
    <mergeCell ref="BK5:BM5"/>
    <mergeCell ref="BN5:BP5"/>
    <mergeCell ref="BQ5:BS5"/>
    <mergeCell ref="BT5:BV5"/>
    <mergeCell ref="BW5:BY5"/>
    <mergeCell ref="BZ5:CB5"/>
    <mergeCell ref="CC5:CE5"/>
    <mergeCell ref="CF5:CH5"/>
    <mergeCell ref="CI5:CK5"/>
    <mergeCell ref="CL5:CN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B2:E2"/>
    <mergeCell ref="B3:E3"/>
    <mergeCell ref="I5:K5"/>
    <mergeCell ref="L5:N5"/>
    <mergeCell ref="O5:Q5"/>
  </mergeCells>
  <phoneticPr fontId="16"/>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R41"/>
  <sheetViews>
    <sheetView view="pageBreakPreview" zoomScaleNormal="100" zoomScaleSheetLayoutView="100" workbookViewId="0">
      <selection activeCell="J7" sqref="J7"/>
    </sheetView>
  </sheetViews>
  <sheetFormatPr defaultColWidth="6.42578125" defaultRowHeight="18.75"/>
  <cols>
    <col min="1" max="1" width="2.28515625" style="152" customWidth="1"/>
    <col min="2" max="2" width="12.7109375" style="152" customWidth="1"/>
    <col min="3" max="3" width="17.85546875" style="152" customWidth="1"/>
    <col min="4" max="4" width="29.28515625" style="152" customWidth="1"/>
    <col min="5" max="9" width="6.42578125" style="152"/>
    <col min="10" max="10" width="10.85546875" style="152" customWidth="1"/>
    <col min="11" max="14" width="4.85546875" style="152" customWidth="1"/>
    <col min="15" max="16" width="2" style="152" customWidth="1"/>
    <col min="17" max="16384" width="6.42578125" style="152"/>
  </cols>
  <sheetData>
    <row r="1" spans="2:18">
      <c r="B1" s="151" t="s">
        <v>256</v>
      </c>
      <c r="C1" s="151"/>
      <c r="D1" s="151"/>
      <c r="E1" s="151"/>
      <c r="F1" s="151"/>
      <c r="G1" s="151"/>
      <c r="H1" s="151"/>
      <c r="I1" s="151"/>
      <c r="J1" s="151"/>
      <c r="K1" s="151"/>
      <c r="L1" s="151"/>
      <c r="M1" s="151"/>
      <c r="N1" s="151"/>
      <c r="O1" s="73"/>
    </row>
    <row r="2" spans="2:18" ht="24">
      <c r="B2" s="912" t="str">
        <f>'はじめに（PC）'!D4&amp;"構成員一覧"</f>
        <v>○○組織構成員一覧</v>
      </c>
      <c r="C2" s="912"/>
      <c r="D2" s="912"/>
      <c r="E2" s="912"/>
      <c r="F2" s="912"/>
      <c r="G2" s="912"/>
      <c r="H2" s="912"/>
      <c r="I2" s="912"/>
      <c r="J2" s="912"/>
      <c r="K2" s="912"/>
      <c r="L2" s="912"/>
      <c r="M2" s="912"/>
      <c r="N2" s="912"/>
      <c r="O2" s="153"/>
    </row>
    <row r="3" spans="2:18">
      <c r="B3" s="470"/>
      <c r="C3" s="470"/>
      <c r="D3" s="470"/>
      <c r="E3" s="470"/>
      <c r="F3" s="470"/>
      <c r="G3" s="470"/>
      <c r="H3" s="470"/>
      <c r="I3" s="470"/>
      <c r="J3" s="925">
        <f>'はじめに（PC）'!D8</f>
        <v>45471</v>
      </c>
      <c r="K3" s="926"/>
      <c r="L3" s="926"/>
      <c r="M3" s="926"/>
      <c r="N3" s="926"/>
      <c r="O3" s="73"/>
    </row>
    <row r="4" spans="2:18">
      <c r="B4" s="151"/>
      <c r="C4" s="151"/>
      <c r="D4" s="151"/>
      <c r="E4" s="151"/>
      <c r="F4" s="151"/>
      <c r="G4" s="151"/>
      <c r="H4" s="151"/>
      <c r="I4" s="289"/>
      <c r="J4" s="924"/>
      <c r="K4" s="924"/>
      <c r="L4" s="924"/>
      <c r="M4" s="924"/>
      <c r="N4" s="924"/>
      <c r="O4" s="154"/>
    </row>
    <row r="5" spans="2:18" ht="33.6" customHeight="1">
      <c r="B5" s="913" t="s">
        <v>257</v>
      </c>
      <c r="C5" s="915" t="s">
        <v>258</v>
      </c>
      <c r="D5" s="913" t="s">
        <v>259</v>
      </c>
      <c r="E5" s="915" t="s">
        <v>260</v>
      </c>
      <c r="F5" s="917"/>
      <c r="G5" s="918" t="s">
        <v>261</v>
      </c>
      <c r="H5" s="919"/>
      <c r="I5" s="919"/>
      <c r="J5" s="920" t="s">
        <v>262</v>
      </c>
      <c r="K5" s="920"/>
      <c r="L5" s="920"/>
      <c r="M5" s="920"/>
      <c r="N5" s="917"/>
      <c r="O5" s="155"/>
    </row>
    <row r="6" spans="2:18" ht="57.75" customHeight="1">
      <c r="B6" s="914"/>
      <c r="C6" s="916"/>
      <c r="D6" s="914"/>
      <c r="E6" s="156"/>
      <c r="F6" s="157" t="s">
        <v>263</v>
      </c>
      <c r="G6" s="158"/>
      <c r="H6" s="157" t="s">
        <v>263</v>
      </c>
      <c r="I6" s="157" t="s">
        <v>264</v>
      </c>
      <c r="J6" s="159"/>
      <c r="K6" s="921" t="s">
        <v>265</v>
      </c>
      <c r="L6" s="922"/>
      <c r="M6" s="922"/>
      <c r="N6" s="923"/>
      <c r="O6" s="160"/>
      <c r="P6" s="73"/>
      <c r="Q6" s="73"/>
      <c r="R6" s="155"/>
    </row>
    <row r="7" spans="2:18" ht="45.75" customHeight="1">
      <c r="B7" s="553"/>
      <c r="C7" s="468" t="str">
        <f>'はじめに（ほ場一覧）'!C2</f>
        <v>○○　○○</v>
      </c>
      <c r="D7" s="468" t="str">
        <f>'はじめに（PC）'!D6&amp;""</f>
        <v>鳥取県鳥取市○○</v>
      </c>
      <c r="E7" s="427"/>
      <c r="F7" s="428"/>
      <c r="G7" s="427"/>
      <c r="H7" s="429"/>
      <c r="I7" s="429"/>
      <c r="J7" s="426" t="s">
        <v>534</v>
      </c>
      <c r="K7" s="908"/>
      <c r="L7" s="909"/>
      <c r="M7" s="909"/>
      <c r="N7" s="910"/>
      <c r="O7" s="161"/>
    </row>
    <row r="8" spans="2:18" ht="45.75" customHeight="1">
      <c r="B8" s="553"/>
      <c r="C8" s="468" t="str">
        <f>'はじめに（ほ場一覧）'!D2</f>
        <v>△△　△△</v>
      </c>
      <c r="D8" s="553"/>
      <c r="E8" s="427"/>
      <c r="F8" s="430"/>
      <c r="G8" s="431"/>
      <c r="H8" s="432"/>
      <c r="I8" s="432"/>
      <c r="J8" s="426" t="s">
        <v>534</v>
      </c>
      <c r="K8" s="908"/>
      <c r="L8" s="909"/>
      <c r="M8" s="909"/>
      <c r="N8" s="910"/>
      <c r="O8" s="161"/>
    </row>
    <row r="9" spans="2:18" ht="45.75" customHeight="1">
      <c r="B9" s="553"/>
      <c r="C9" s="468" t="str">
        <f>'はじめに（ほ場一覧）'!E2</f>
        <v>□□　□□</v>
      </c>
      <c r="D9" s="553"/>
      <c r="E9" s="427"/>
      <c r="F9" s="430"/>
      <c r="G9" s="431"/>
      <c r="H9" s="432"/>
      <c r="I9" s="432"/>
      <c r="J9" s="426" t="s">
        <v>534</v>
      </c>
      <c r="K9" s="908"/>
      <c r="L9" s="909"/>
      <c r="M9" s="909"/>
      <c r="N9" s="910"/>
      <c r="O9" s="161"/>
    </row>
    <row r="10" spans="2:18" ht="45.75" customHeight="1">
      <c r="B10" s="553"/>
      <c r="C10" s="468">
        <f>'はじめに（ほ場一覧）'!F2</f>
        <v>0</v>
      </c>
      <c r="D10" s="553"/>
      <c r="E10" s="427"/>
      <c r="F10" s="430"/>
      <c r="G10" s="431"/>
      <c r="H10" s="432"/>
      <c r="I10" s="432"/>
      <c r="J10" s="426"/>
      <c r="K10" s="908"/>
      <c r="L10" s="909"/>
      <c r="M10" s="909"/>
      <c r="N10" s="910"/>
      <c r="O10" s="161"/>
    </row>
    <row r="11" spans="2:18" ht="45.75" customHeight="1">
      <c r="B11" s="553"/>
      <c r="C11" s="468">
        <f>'はじめに（ほ場一覧）'!G2</f>
        <v>0</v>
      </c>
      <c r="D11" s="553"/>
      <c r="E11" s="427"/>
      <c r="F11" s="430"/>
      <c r="G11" s="431"/>
      <c r="H11" s="432"/>
      <c r="I11" s="432"/>
      <c r="J11" s="426"/>
      <c r="K11" s="908"/>
      <c r="L11" s="909"/>
      <c r="M11" s="909"/>
      <c r="N11" s="910"/>
      <c r="O11" s="161"/>
    </row>
    <row r="12" spans="2:18" ht="45.75" customHeight="1">
      <c r="B12" s="553"/>
      <c r="C12" s="468">
        <f>'はじめに（ほ場一覧）'!H2</f>
        <v>0</v>
      </c>
      <c r="D12" s="553"/>
      <c r="E12" s="427"/>
      <c r="F12" s="430"/>
      <c r="G12" s="431"/>
      <c r="H12" s="432"/>
      <c r="I12" s="432"/>
      <c r="J12" s="426"/>
      <c r="K12" s="908"/>
      <c r="L12" s="909"/>
      <c r="M12" s="909"/>
      <c r="N12" s="910"/>
      <c r="O12" s="161"/>
    </row>
    <row r="13" spans="2:18" ht="45.75" customHeight="1">
      <c r="B13" s="553"/>
      <c r="C13" s="468">
        <f>'はじめに（ほ場一覧）'!I2</f>
        <v>0</v>
      </c>
      <c r="D13" s="553"/>
      <c r="E13" s="427"/>
      <c r="F13" s="430"/>
      <c r="G13" s="431"/>
      <c r="H13" s="432"/>
      <c r="I13" s="432"/>
      <c r="J13" s="426"/>
      <c r="K13" s="908"/>
      <c r="L13" s="909"/>
      <c r="M13" s="909"/>
      <c r="N13" s="910"/>
      <c r="O13" s="161"/>
    </row>
    <row r="14" spans="2:18" ht="45.75" customHeight="1">
      <c r="B14" s="553"/>
      <c r="C14" s="468">
        <f>'はじめに（ほ場一覧）'!J2</f>
        <v>0</v>
      </c>
      <c r="D14" s="553"/>
      <c r="E14" s="427"/>
      <c r="F14" s="430"/>
      <c r="G14" s="431"/>
      <c r="H14" s="432"/>
      <c r="I14" s="432"/>
      <c r="J14" s="426"/>
      <c r="K14" s="908"/>
      <c r="L14" s="909"/>
      <c r="M14" s="909"/>
      <c r="N14" s="910"/>
      <c r="O14" s="161"/>
    </row>
    <row r="15" spans="2:18" ht="45.75" customHeight="1">
      <c r="B15" s="553"/>
      <c r="C15" s="468">
        <f>'はじめに（ほ場一覧）'!K2</f>
        <v>0</v>
      </c>
      <c r="D15" s="553"/>
      <c r="E15" s="427"/>
      <c r="F15" s="428"/>
      <c r="G15" s="427"/>
      <c r="H15" s="429"/>
      <c r="I15" s="429"/>
      <c r="J15" s="426"/>
      <c r="K15" s="908"/>
      <c r="L15" s="909"/>
      <c r="M15" s="909"/>
      <c r="N15" s="910"/>
      <c r="O15" s="161"/>
    </row>
    <row r="16" spans="2:18" ht="15" customHeight="1">
      <c r="B16" s="162"/>
      <c r="C16" s="162"/>
      <c r="D16" s="162"/>
      <c r="E16" s="163"/>
      <c r="F16" s="164"/>
      <c r="G16" s="165"/>
      <c r="H16" s="166"/>
      <c r="I16" s="166"/>
      <c r="J16" s="167"/>
      <c r="K16" s="85"/>
      <c r="L16" s="161"/>
      <c r="M16" s="161"/>
      <c r="N16" s="161"/>
      <c r="O16" s="161"/>
    </row>
    <row r="17" spans="2:18" ht="22.9" customHeight="1">
      <c r="B17" s="162"/>
      <c r="C17" s="162"/>
      <c r="D17" s="162"/>
      <c r="E17" s="163"/>
      <c r="F17" s="164"/>
      <c r="G17" s="168"/>
      <c r="H17" s="166"/>
      <c r="I17" s="166"/>
      <c r="J17" s="167"/>
      <c r="K17" s="85"/>
      <c r="L17" s="161"/>
      <c r="M17" s="161"/>
      <c r="N17" s="161"/>
      <c r="O17" s="161"/>
    </row>
    <row r="18" spans="2:18" ht="22.9" customHeight="1">
      <c r="B18" s="162"/>
      <c r="C18" s="162"/>
      <c r="D18" s="162"/>
      <c r="E18" s="163"/>
      <c r="F18" s="164"/>
      <c r="G18" s="168"/>
      <c r="H18" s="166"/>
      <c r="I18" s="166"/>
      <c r="J18" s="167"/>
      <c r="K18" s="85"/>
      <c r="L18" s="161"/>
      <c r="M18" s="161"/>
      <c r="N18" s="161"/>
      <c r="O18" s="161"/>
    </row>
    <row r="19" spans="2:18" ht="22.9" customHeight="1">
      <c r="B19" s="162"/>
      <c r="C19" s="162"/>
      <c r="D19" s="162"/>
      <c r="E19" s="163"/>
      <c r="F19" s="164"/>
      <c r="G19" s="168"/>
      <c r="H19" s="166"/>
      <c r="I19" s="166"/>
      <c r="J19" s="167"/>
      <c r="N19" s="161"/>
      <c r="O19" s="161"/>
    </row>
    <row r="20" spans="2:18" ht="22.9" customHeight="1">
      <c r="B20" s="162"/>
      <c r="C20" s="162"/>
      <c r="D20" s="162"/>
      <c r="E20" s="163"/>
      <c r="F20" s="164"/>
      <c r="G20" s="168"/>
      <c r="H20" s="166"/>
      <c r="I20" s="166"/>
      <c r="J20" s="167"/>
      <c r="N20" s="161"/>
      <c r="O20" s="161"/>
    </row>
    <row r="21" spans="2:18" ht="22.9" customHeight="1">
      <c r="B21" s="162"/>
      <c r="C21" s="162"/>
      <c r="D21" s="162"/>
      <c r="E21" s="163"/>
      <c r="F21" s="164"/>
      <c r="G21" s="168"/>
      <c r="H21" s="166"/>
      <c r="I21" s="166"/>
      <c r="J21" s="167"/>
      <c r="N21" s="161"/>
      <c r="O21" s="161"/>
    </row>
    <row r="22" spans="2:18" ht="22.9" customHeight="1">
      <c r="B22" s="162"/>
      <c r="C22" s="162"/>
      <c r="D22" s="162"/>
      <c r="E22" s="163"/>
      <c r="F22" s="164"/>
      <c r="G22" s="168"/>
      <c r="H22" s="166"/>
      <c r="I22" s="166"/>
      <c r="J22" s="167"/>
      <c r="N22" s="161"/>
      <c r="O22" s="161"/>
    </row>
    <row r="23" spans="2:18" ht="22.9" customHeight="1">
      <c r="B23" s="162"/>
      <c r="C23" s="162"/>
      <c r="D23" s="162"/>
      <c r="E23" s="163"/>
      <c r="F23" s="164"/>
      <c r="G23" s="168"/>
      <c r="H23" s="166"/>
      <c r="I23" s="166"/>
      <c r="J23" s="167"/>
      <c r="N23" s="161"/>
      <c r="O23" s="161"/>
    </row>
    <row r="24" spans="2:18" ht="22.9" customHeight="1">
      <c r="B24" s="162"/>
      <c r="C24" s="162"/>
      <c r="D24" s="162"/>
      <c r="E24" s="163"/>
      <c r="F24" s="164"/>
      <c r="G24" s="168"/>
      <c r="H24" s="166"/>
      <c r="I24" s="166"/>
      <c r="J24" s="167"/>
      <c r="N24" s="161"/>
      <c r="O24" s="161"/>
    </row>
    <row r="25" spans="2:18" ht="22.9" customHeight="1">
      <c r="B25" s="162"/>
      <c r="C25" s="162"/>
      <c r="D25" s="162"/>
      <c r="E25" s="163"/>
      <c r="F25" s="164"/>
      <c r="G25" s="168"/>
      <c r="H25" s="166"/>
      <c r="I25" s="166"/>
      <c r="J25" s="167"/>
      <c r="N25" s="161"/>
      <c r="O25" s="161"/>
    </row>
    <row r="26" spans="2:18" ht="22.9" customHeight="1">
      <c r="B26" s="162"/>
      <c r="C26" s="162"/>
      <c r="D26" s="162"/>
      <c r="E26" s="163"/>
      <c r="F26" s="164"/>
      <c r="G26" s="168"/>
      <c r="H26" s="166"/>
      <c r="I26" s="166"/>
      <c r="J26" s="167"/>
      <c r="N26" s="161"/>
      <c r="O26" s="161"/>
    </row>
    <row r="27" spans="2:18" ht="22.9" customHeight="1">
      <c r="B27" s="162"/>
      <c r="C27" s="162"/>
      <c r="D27" s="162"/>
      <c r="E27" s="163"/>
      <c r="F27" s="164"/>
      <c r="G27" s="168"/>
      <c r="H27" s="166"/>
      <c r="I27" s="166"/>
      <c r="J27" s="167"/>
      <c r="N27" s="161"/>
      <c r="O27" s="161"/>
    </row>
    <row r="28" spans="2:18" ht="22.9" customHeight="1">
      <c r="B28" s="162"/>
      <c r="C28" s="162"/>
      <c r="D28" s="162"/>
      <c r="E28" s="163"/>
      <c r="F28" s="164"/>
      <c r="G28" s="168"/>
      <c r="H28" s="166"/>
      <c r="I28" s="166"/>
      <c r="J28" s="167"/>
      <c r="N28" s="161"/>
      <c r="O28" s="161"/>
    </row>
    <row r="29" spans="2:18" ht="22.9" customHeight="1">
      <c r="B29" s="162"/>
      <c r="C29" s="162"/>
      <c r="D29" s="162"/>
      <c r="E29" s="163"/>
      <c r="F29" s="164"/>
      <c r="G29" s="168"/>
      <c r="H29" s="166"/>
      <c r="I29" s="166"/>
      <c r="J29" s="167"/>
      <c r="N29" s="161"/>
      <c r="O29" s="161"/>
    </row>
    <row r="30" spans="2:18" ht="6.75" customHeight="1">
      <c r="B30" s="162"/>
      <c r="C30" s="162"/>
      <c r="D30" s="162"/>
      <c r="E30" s="163"/>
      <c r="F30" s="164"/>
      <c r="G30" s="168"/>
      <c r="H30" s="166"/>
      <c r="I30" s="166"/>
      <c r="J30" s="167"/>
      <c r="N30" s="161"/>
      <c r="O30" s="161"/>
    </row>
    <row r="31" spans="2:18" ht="22.9" customHeight="1">
      <c r="B31" s="162"/>
      <c r="C31" s="162"/>
      <c r="D31" s="162"/>
      <c r="E31" s="163"/>
      <c r="F31" s="164"/>
      <c r="G31" s="168"/>
      <c r="H31" s="166"/>
      <c r="I31" s="166"/>
      <c r="J31" s="167"/>
      <c r="K31" s="85"/>
      <c r="L31" s="161"/>
      <c r="M31" s="161"/>
      <c r="N31" s="161"/>
      <c r="O31" s="161"/>
    </row>
    <row r="32" spans="2:18" ht="30" customHeight="1">
      <c r="B32" s="169" t="s">
        <v>266</v>
      </c>
      <c r="C32" s="906" t="s">
        <v>267</v>
      </c>
      <c r="D32" s="906"/>
      <c r="E32" s="906"/>
      <c r="F32" s="906"/>
      <c r="G32" s="906"/>
      <c r="H32" s="906"/>
      <c r="I32" s="906"/>
      <c r="J32" s="906"/>
      <c r="K32" s="906"/>
      <c r="L32" s="906"/>
      <c r="M32" s="906"/>
      <c r="N32" s="906"/>
      <c r="O32" s="170"/>
      <c r="P32" s="170"/>
      <c r="Q32" s="170"/>
      <c r="R32" s="170"/>
    </row>
    <row r="33" spans="2:18">
      <c r="B33" s="169" t="s">
        <v>268</v>
      </c>
      <c r="C33" s="911" t="s">
        <v>269</v>
      </c>
      <c r="D33" s="911"/>
      <c r="E33" s="911"/>
      <c r="F33" s="911"/>
      <c r="G33" s="911"/>
      <c r="H33" s="911"/>
      <c r="I33" s="911"/>
      <c r="J33" s="911"/>
      <c r="K33" s="911"/>
      <c r="L33" s="911"/>
      <c r="M33" s="911"/>
      <c r="N33" s="911"/>
      <c r="O33" s="171"/>
      <c r="P33" s="171"/>
      <c r="Q33" s="171"/>
      <c r="R33" s="171"/>
    </row>
    <row r="34" spans="2:18">
      <c r="B34" s="169" t="s">
        <v>270</v>
      </c>
      <c r="C34" s="906" t="s">
        <v>271</v>
      </c>
      <c r="D34" s="906"/>
      <c r="E34" s="906"/>
      <c r="F34" s="906"/>
      <c r="G34" s="906"/>
      <c r="H34" s="906"/>
      <c r="I34" s="906"/>
      <c r="J34" s="906"/>
      <c r="K34" s="906"/>
      <c r="L34" s="906"/>
      <c r="M34" s="906"/>
      <c r="N34" s="906"/>
      <c r="O34" s="170"/>
      <c r="P34" s="170"/>
      <c r="Q34" s="170"/>
      <c r="R34" s="170"/>
    </row>
    <row r="35" spans="2:18" ht="13.5" customHeight="1">
      <c r="B35" s="169"/>
      <c r="C35" s="906"/>
      <c r="D35" s="906"/>
      <c r="E35" s="906"/>
      <c r="F35" s="906"/>
      <c r="G35" s="906"/>
      <c r="H35" s="906"/>
      <c r="I35" s="906"/>
      <c r="J35" s="906"/>
      <c r="K35" s="906"/>
      <c r="L35" s="906"/>
      <c r="M35" s="906"/>
      <c r="N35" s="906"/>
      <c r="O35" s="170"/>
      <c r="P35" s="170"/>
      <c r="Q35" s="170"/>
      <c r="R35" s="170"/>
    </row>
    <row r="36" spans="2:18" ht="27.75" customHeight="1">
      <c r="B36" s="169" t="s">
        <v>272</v>
      </c>
      <c r="C36" s="906" t="s">
        <v>273</v>
      </c>
      <c r="D36" s="906"/>
      <c r="E36" s="906"/>
      <c r="F36" s="906"/>
      <c r="G36" s="906"/>
      <c r="H36" s="906"/>
      <c r="I36" s="906"/>
      <c r="J36" s="906"/>
      <c r="K36" s="906"/>
      <c r="L36" s="906"/>
      <c r="M36" s="906"/>
      <c r="N36" s="906"/>
      <c r="O36" s="172"/>
      <c r="P36" s="172"/>
      <c r="Q36" s="172"/>
      <c r="R36" s="172"/>
    </row>
    <row r="37" spans="2:18" s="73" customFormat="1" ht="20.25" customHeight="1">
      <c r="B37" s="169" t="s">
        <v>274</v>
      </c>
      <c r="C37" s="906" t="s">
        <v>275</v>
      </c>
      <c r="D37" s="906"/>
      <c r="E37" s="906"/>
      <c r="F37" s="906"/>
      <c r="G37" s="906"/>
      <c r="H37" s="906"/>
      <c r="I37" s="906"/>
      <c r="J37" s="906"/>
      <c r="K37" s="906"/>
      <c r="L37" s="906"/>
      <c r="M37" s="906"/>
      <c r="N37" s="906"/>
      <c r="O37" s="172"/>
      <c r="P37" s="172"/>
      <c r="Q37" s="172"/>
      <c r="R37" s="172"/>
    </row>
    <row r="38" spans="2:18">
      <c r="B38" s="173"/>
      <c r="C38" s="174"/>
      <c r="D38" s="174"/>
      <c r="E38" s="174"/>
      <c r="F38" s="174"/>
      <c r="G38" s="174"/>
      <c r="H38" s="174"/>
      <c r="I38" s="174"/>
      <c r="J38" s="174"/>
      <c r="K38" s="174"/>
      <c r="L38" s="174"/>
      <c r="M38" s="174"/>
      <c r="N38" s="174"/>
      <c r="O38" s="175"/>
      <c r="P38" s="175"/>
      <c r="Q38" s="175"/>
      <c r="R38" s="175"/>
    </row>
    <row r="39" spans="2:18">
      <c r="B39" s="176"/>
      <c r="C39" s="177"/>
      <c r="D39" s="174"/>
      <c r="E39" s="174"/>
      <c r="F39" s="174"/>
      <c r="G39" s="174"/>
      <c r="H39" s="174"/>
      <c r="I39" s="174"/>
      <c r="J39" s="174"/>
      <c r="K39" s="174"/>
      <c r="L39" s="174"/>
      <c r="M39" s="174"/>
      <c r="N39" s="174"/>
      <c r="O39" s="175"/>
      <c r="P39" s="175"/>
      <c r="Q39" s="175"/>
      <c r="R39" s="175"/>
    </row>
    <row r="40" spans="2:18" ht="24" customHeight="1">
      <c r="B40" s="178"/>
      <c r="C40" s="907"/>
      <c r="D40" s="907"/>
      <c r="E40" s="907"/>
      <c r="F40" s="907"/>
      <c r="G40" s="907"/>
      <c r="H40" s="907"/>
      <c r="I40" s="907"/>
      <c r="J40" s="907"/>
      <c r="K40" s="907"/>
      <c r="L40" s="907"/>
      <c r="M40" s="907"/>
      <c r="N40" s="907"/>
      <c r="O40" s="172"/>
      <c r="P40" s="172"/>
      <c r="Q40" s="172"/>
      <c r="R40" s="172"/>
    </row>
    <row r="41" spans="2:18" ht="32.25" customHeight="1">
      <c r="B41" s="179"/>
      <c r="C41" s="172"/>
      <c r="D41" s="172"/>
      <c r="E41" s="172"/>
      <c r="F41" s="172"/>
      <c r="G41" s="172"/>
      <c r="H41" s="172"/>
      <c r="I41" s="172"/>
      <c r="J41" s="172"/>
      <c r="K41" s="172"/>
      <c r="L41" s="172"/>
      <c r="M41" s="172"/>
      <c r="N41" s="172"/>
      <c r="O41" s="172"/>
      <c r="P41" s="172"/>
      <c r="Q41" s="172"/>
      <c r="R41" s="172"/>
    </row>
  </sheetData>
  <mergeCells count="25">
    <mergeCell ref="K12:N12"/>
    <mergeCell ref="B2:N2"/>
    <mergeCell ref="B5:B6"/>
    <mergeCell ref="C5:C6"/>
    <mergeCell ref="D5:D6"/>
    <mergeCell ref="E5:F5"/>
    <mergeCell ref="G5:I5"/>
    <mergeCell ref="J5:N5"/>
    <mergeCell ref="K6:N6"/>
    <mergeCell ref="K7:N7"/>
    <mergeCell ref="K8:N8"/>
    <mergeCell ref="K9:N9"/>
    <mergeCell ref="K10:N10"/>
    <mergeCell ref="K11:N11"/>
    <mergeCell ref="J4:N4"/>
    <mergeCell ref="J3:N3"/>
    <mergeCell ref="C36:N36"/>
    <mergeCell ref="C37:N37"/>
    <mergeCell ref="C40:N40"/>
    <mergeCell ref="K13:N13"/>
    <mergeCell ref="K14:N14"/>
    <mergeCell ref="K15:N15"/>
    <mergeCell ref="C32:N32"/>
    <mergeCell ref="C33:N33"/>
    <mergeCell ref="C34:N35"/>
  </mergeCells>
  <phoneticPr fontId="16"/>
  <conditionalFormatting sqref="C7:C15">
    <cfRule type="cellIs" dxfId="14" priority="1" operator="equal">
      <formula>0</formula>
    </cfRule>
  </conditionalFormatting>
  <dataValidations count="1">
    <dataValidation type="list" allowBlank="1" showInputMessage="1" showErrorMessage="1" sqref="J7:J15">
      <formula1>"〇"</formula1>
    </dataValidation>
  </dataValidations>
  <pageMargins left="0.62992125984251968" right="0.23622047244094491" top="0.74803149606299213" bottom="0.74803149606299213" header="0.31496062992125984" footer="0.31496062992125984"/>
  <pageSetup paperSize="9" scale="74"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3:J24"/>
  <sheetViews>
    <sheetView view="pageBreakPreview" zoomScaleNormal="85" zoomScaleSheetLayoutView="100" workbookViewId="0">
      <selection activeCell="U42" sqref="U42"/>
    </sheetView>
  </sheetViews>
  <sheetFormatPr defaultColWidth="9.140625" defaultRowHeight="13.5"/>
  <cols>
    <col min="1" max="1" width="1.7109375" style="46" customWidth="1"/>
    <col min="2" max="10" width="9.140625" style="46"/>
    <col min="11" max="11" width="2.140625" style="46" customWidth="1"/>
    <col min="12" max="16384" width="9.140625" style="46"/>
  </cols>
  <sheetData>
    <row r="3" spans="2:10" ht="17.25">
      <c r="B3" s="145" t="s">
        <v>276</v>
      </c>
    </row>
    <row r="16" spans="2:10" ht="13.5" customHeight="1">
      <c r="B16" s="927" t="s">
        <v>277</v>
      </c>
      <c r="C16" s="927"/>
      <c r="D16" s="927"/>
      <c r="E16" s="927"/>
      <c r="F16" s="927"/>
      <c r="G16" s="927"/>
      <c r="H16" s="927"/>
      <c r="I16" s="927"/>
      <c r="J16" s="927"/>
    </row>
    <row r="17" spans="2:10" ht="13.5" customHeight="1">
      <c r="B17" s="927"/>
      <c r="C17" s="927"/>
      <c r="D17" s="927"/>
      <c r="E17" s="927"/>
      <c r="F17" s="927"/>
      <c r="G17" s="927"/>
      <c r="H17" s="927"/>
      <c r="I17" s="927"/>
      <c r="J17" s="927"/>
    </row>
    <row r="18" spans="2:10" ht="13.5" customHeight="1">
      <c r="B18" s="927"/>
      <c r="C18" s="927"/>
      <c r="D18" s="927"/>
      <c r="E18" s="927"/>
      <c r="F18" s="927"/>
      <c r="G18" s="927"/>
      <c r="H18" s="927"/>
      <c r="I18" s="927"/>
      <c r="J18" s="927"/>
    </row>
    <row r="19" spans="2:10" ht="13.5" customHeight="1">
      <c r="B19" s="927"/>
      <c r="C19" s="927"/>
      <c r="D19" s="927"/>
      <c r="E19" s="927"/>
      <c r="F19" s="927"/>
      <c r="G19" s="927"/>
      <c r="H19" s="927"/>
      <c r="I19" s="927"/>
      <c r="J19" s="927"/>
    </row>
    <row r="20" spans="2:10" ht="13.5" customHeight="1">
      <c r="B20" s="927"/>
      <c r="C20" s="927"/>
      <c r="D20" s="927"/>
      <c r="E20" s="927"/>
      <c r="F20" s="927"/>
      <c r="G20" s="927"/>
      <c r="H20" s="927"/>
      <c r="I20" s="927"/>
      <c r="J20" s="927"/>
    </row>
    <row r="21" spans="2:10" ht="13.5" customHeight="1">
      <c r="B21" s="180"/>
      <c r="C21" s="927" t="s">
        <v>278</v>
      </c>
      <c r="D21" s="927"/>
      <c r="E21" s="927"/>
      <c r="F21" s="927"/>
      <c r="G21" s="927"/>
      <c r="H21" s="927"/>
      <c r="I21" s="927"/>
      <c r="J21" s="180"/>
    </row>
    <row r="22" spans="2:10" ht="13.5" customHeight="1">
      <c r="B22" s="180"/>
      <c r="C22" s="927"/>
      <c r="D22" s="927"/>
      <c r="E22" s="927"/>
      <c r="F22" s="927"/>
      <c r="G22" s="927"/>
      <c r="H22" s="927"/>
      <c r="I22" s="927"/>
      <c r="J22" s="180"/>
    </row>
    <row r="23" spans="2:10" ht="13.5" customHeight="1">
      <c r="B23" s="180"/>
      <c r="C23" s="927"/>
      <c r="D23" s="927"/>
      <c r="E23" s="927"/>
      <c r="F23" s="927"/>
      <c r="G23" s="927"/>
      <c r="H23" s="927"/>
      <c r="I23" s="927"/>
      <c r="J23" s="180"/>
    </row>
    <row r="24" spans="2:10" ht="13.5" customHeight="1">
      <c r="B24" s="180"/>
      <c r="C24" s="927"/>
      <c r="D24" s="927"/>
      <c r="E24" s="927"/>
      <c r="F24" s="927"/>
      <c r="G24" s="927"/>
      <c r="H24" s="927"/>
      <c r="I24" s="927"/>
      <c r="J24" s="180"/>
    </row>
  </sheetData>
  <mergeCells count="2">
    <mergeCell ref="B16:J20"/>
    <mergeCell ref="C21:I24"/>
  </mergeCells>
  <phoneticPr fontId="16"/>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AQ125"/>
  <sheetViews>
    <sheetView view="pageBreakPreview" zoomScale="70" zoomScaleNormal="70" zoomScaleSheetLayoutView="70" workbookViewId="0">
      <selection activeCell="Q19" sqref="Q19"/>
    </sheetView>
  </sheetViews>
  <sheetFormatPr defaultColWidth="9.140625" defaultRowHeight="13.5"/>
  <cols>
    <col min="1" max="1" width="1.5703125" style="1" customWidth="1"/>
    <col min="2" max="2" width="2.7109375" style="1" customWidth="1"/>
    <col min="3" max="3" width="4.28515625" style="1" customWidth="1"/>
    <col min="4" max="4" width="29.28515625" style="1" customWidth="1"/>
    <col min="5" max="6" width="20.85546875" style="1" customWidth="1"/>
    <col min="7" max="7" width="4" style="1" customWidth="1"/>
    <col min="8" max="8" width="17" style="1" customWidth="1"/>
    <col min="9" max="9" width="8.7109375" style="1" customWidth="1"/>
    <col min="10" max="10" width="34" style="1" customWidth="1"/>
    <col min="11" max="11" width="6.85546875" style="1" customWidth="1"/>
    <col min="12" max="12" width="2.5703125" style="1" customWidth="1"/>
    <col min="13" max="13" width="1.85546875" style="1" customWidth="1"/>
    <col min="14" max="14" width="27.85546875" style="1" customWidth="1"/>
    <col min="15" max="19" width="9.140625" style="1"/>
    <col min="20" max="20" width="5.42578125" style="1" customWidth="1"/>
    <col min="21" max="16384" width="9.140625" style="1"/>
  </cols>
  <sheetData>
    <row r="2" spans="2:12" ht="24">
      <c r="B2" s="126" t="s">
        <v>279</v>
      </c>
    </row>
    <row r="4" spans="2:12" ht="18.75">
      <c r="B4" s="181" t="s">
        <v>280</v>
      </c>
      <c r="D4" s="143"/>
    </row>
    <row r="5" spans="2:12" ht="18.75">
      <c r="B5" s="181"/>
      <c r="C5" s="182" t="s">
        <v>281</v>
      </c>
      <c r="D5" s="143"/>
    </row>
    <row r="6" spans="2:12" ht="20.25" customHeight="1">
      <c r="B6" s="181"/>
      <c r="C6" s="290"/>
      <c r="D6" s="183"/>
      <c r="E6" s="134"/>
      <c r="F6" s="134"/>
      <c r="G6" s="134"/>
      <c r="H6" s="134"/>
      <c r="I6" s="134"/>
      <c r="J6" s="134"/>
      <c r="K6" s="184"/>
    </row>
    <row r="7" spans="2:12" ht="20.25" customHeight="1">
      <c r="C7" s="467" t="str">
        <f>IF('はじめに（ほ場一覧）'!$J$116&gt;0,"■","□")</f>
        <v>□</v>
      </c>
      <c r="D7" s="975" t="s">
        <v>282</v>
      </c>
      <c r="E7" s="975"/>
      <c r="F7" s="975"/>
      <c r="G7" s="975"/>
      <c r="H7" s="975"/>
      <c r="I7" s="975"/>
      <c r="J7" s="975"/>
      <c r="K7" s="976"/>
      <c r="L7" s="302"/>
    </row>
    <row r="8" spans="2:12" ht="20.25" customHeight="1">
      <c r="C8" s="311"/>
      <c r="D8" s="975"/>
      <c r="E8" s="975"/>
      <c r="F8" s="975"/>
      <c r="G8" s="975"/>
      <c r="H8" s="975"/>
      <c r="I8" s="975"/>
      <c r="J8" s="975"/>
      <c r="K8" s="976"/>
      <c r="L8" s="302"/>
    </row>
    <row r="9" spans="2:12" ht="20.25" customHeight="1">
      <c r="C9" s="467" t="str">
        <f>IF('はじめに（ほ場一覧）'!$J$117&gt;0,"■","□")</f>
        <v>□</v>
      </c>
      <c r="D9" s="975" t="s">
        <v>283</v>
      </c>
      <c r="E9" s="975"/>
      <c r="F9" s="975"/>
      <c r="G9" s="975"/>
      <c r="H9" s="975"/>
      <c r="I9" s="975"/>
      <c r="J9" s="975"/>
      <c r="K9" s="976"/>
      <c r="L9" s="302"/>
    </row>
    <row r="10" spans="2:12" ht="20.25" customHeight="1">
      <c r="C10" s="311"/>
      <c r="D10" s="975"/>
      <c r="E10" s="975"/>
      <c r="F10" s="975"/>
      <c r="G10" s="975"/>
      <c r="H10" s="975"/>
      <c r="I10" s="975"/>
      <c r="J10" s="975"/>
      <c r="K10" s="976"/>
      <c r="L10" s="302"/>
    </row>
    <row r="11" spans="2:12" ht="20.25" customHeight="1">
      <c r="C11" s="467" t="str">
        <f>IF('はじめに（ほ場一覧）'!$J$118&gt;0,"■","□")</f>
        <v>□</v>
      </c>
      <c r="D11" s="975" t="s">
        <v>284</v>
      </c>
      <c r="E11" s="975"/>
      <c r="F11" s="975"/>
      <c r="G11" s="975"/>
      <c r="H11" s="975"/>
      <c r="I11" s="975"/>
      <c r="J11" s="975"/>
      <c r="K11" s="976"/>
      <c r="L11" s="302"/>
    </row>
    <row r="12" spans="2:12" ht="20.25" customHeight="1">
      <c r="C12" s="311"/>
      <c r="D12" s="975"/>
      <c r="E12" s="975"/>
      <c r="F12" s="975"/>
      <c r="G12" s="975"/>
      <c r="H12" s="975"/>
      <c r="I12" s="975"/>
      <c r="J12" s="975"/>
      <c r="K12" s="976"/>
      <c r="L12" s="302"/>
    </row>
    <row r="13" spans="2:12" ht="20.25" customHeight="1">
      <c r="C13" s="467" t="str">
        <f>IF('はじめに（ほ場一覧）'!$J$119&gt;0,"■","□")</f>
        <v>□</v>
      </c>
      <c r="D13" s="975" t="s">
        <v>285</v>
      </c>
      <c r="E13" s="975"/>
      <c r="F13" s="975"/>
      <c r="G13" s="975"/>
      <c r="H13" s="975"/>
      <c r="I13" s="975"/>
      <c r="J13" s="975"/>
      <c r="K13" s="976"/>
      <c r="L13" s="302"/>
    </row>
    <row r="14" spans="2:12" ht="20.25" customHeight="1">
      <c r="C14" s="311"/>
      <c r="D14" s="975"/>
      <c r="E14" s="975"/>
      <c r="F14" s="975"/>
      <c r="G14" s="975"/>
      <c r="H14" s="975"/>
      <c r="I14" s="975"/>
      <c r="J14" s="975"/>
      <c r="K14" s="976"/>
      <c r="L14" s="302"/>
    </row>
    <row r="15" spans="2:12" ht="20.25" customHeight="1">
      <c r="C15" s="467" t="str">
        <f>IF('はじめに（ほ場一覧）'!$J$120&gt;0,"■","□")</f>
        <v>□</v>
      </c>
      <c r="D15" s="975" t="s">
        <v>286</v>
      </c>
      <c r="E15" s="975"/>
      <c r="F15" s="975"/>
      <c r="G15" s="975"/>
      <c r="H15" s="975"/>
      <c r="I15" s="975"/>
      <c r="J15" s="975"/>
      <c r="K15" s="976"/>
      <c r="L15" s="302"/>
    </row>
    <row r="16" spans="2:12" ht="20.25" customHeight="1">
      <c r="C16" s="311"/>
      <c r="D16" s="975"/>
      <c r="E16" s="975"/>
      <c r="F16" s="975"/>
      <c r="G16" s="975"/>
      <c r="H16" s="975"/>
      <c r="I16" s="975"/>
      <c r="J16" s="975"/>
      <c r="K16" s="976"/>
      <c r="L16" s="302"/>
    </row>
    <row r="17" spans="2:25" ht="20.25" customHeight="1">
      <c r="C17" s="467" t="str">
        <f>IF('はじめに（ほ場一覧）'!$J$121&gt;0,"■","□")</f>
        <v>□</v>
      </c>
      <c r="D17" s="975" t="s">
        <v>287</v>
      </c>
      <c r="E17" s="975"/>
      <c r="F17" s="975"/>
      <c r="G17" s="975"/>
      <c r="H17" s="975"/>
      <c r="I17" s="975"/>
      <c r="J17" s="975"/>
      <c r="K17" s="976"/>
      <c r="L17" s="302"/>
    </row>
    <row r="18" spans="2:25" ht="20.25" customHeight="1">
      <c r="C18" s="311"/>
      <c r="D18" s="975"/>
      <c r="E18" s="975"/>
      <c r="F18" s="975"/>
      <c r="G18" s="975"/>
      <c r="H18" s="975"/>
      <c r="I18" s="975"/>
      <c r="J18" s="975"/>
      <c r="K18" s="976"/>
      <c r="L18" s="302"/>
    </row>
    <row r="19" spans="2:25" ht="20.25" customHeight="1">
      <c r="C19" s="467" t="str">
        <f>IF('はじめに（ほ場一覧）'!$J$122&gt;0,"■","□")</f>
        <v>□</v>
      </c>
      <c r="D19" s="975" t="s">
        <v>288</v>
      </c>
      <c r="E19" s="975"/>
      <c r="F19" s="975"/>
      <c r="G19" s="975"/>
      <c r="H19" s="975"/>
      <c r="I19" s="975"/>
      <c r="J19" s="975"/>
      <c r="K19" s="976"/>
      <c r="L19" s="302"/>
    </row>
    <row r="20" spans="2:25" ht="20.25" customHeight="1">
      <c r="C20" s="311"/>
      <c r="D20" s="975"/>
      <c r="E20" s="975"/>
      <c r="F20" s="975"/>
      <c r="G20" s="975"/>
      <c r="H20" s="975"/>
      <c r="I20" s="975"/>
      <c r="J20" s="975"/>
      <c r="K20" s="976"/>
      <c r="L20" s="302"/>
    </row>
    <row r="21" spans="2:25" ht="20.25" customHeight="1">
      <c r="C21" s="467" t="str">
        <f>IF('はじめに（ほ場一覧）'!$J$123&gt;0,"■","□")</f>
        <v>□</v>
      </c>
      <c r="D21" s="182" t="s">
        <v>289</v>
      </c>
      <c r="E21" s="185"/>
      <c r="F21" s="185"/>
      <c r="G21" s="185"/>
      <c r="H21" s="185"/>
      <c r="I21" s="185"/>
      <c r="J21" s="185" t="s">
        <v>290</v>
      </c>
      <c r="K21" s="186"/>
    </row>
    <row r="22" spans="2:25" ht="20.25" customHeight="1">
      <c r="C22" s="312"/>
      <c r="D22" s="182"/>
      <c r="E22" s="182"/>
      <c r="K22" s="186"/>
    </row>
    <row r="23" spans="2:25" ht="20.25" customHeight="1">
      <c r="C23" s="467" t="s">
        <v>17</v>
      </c>
      <c r="D23" s="501"/>
      <c r="E23" s="182"/>
      <c r="K23" s="186"/>
    </row>
    <row r="24" spans="2:25" ht="20.25" customHeight="1">
      <c r="C24" s="502"/>
      <c r="D24" s="503"/>
      <c r="E24" s="182"/>
      <c r="K24" s="186"/>
    </row>
    <row r="25" spans="2:25" ht="20.25" customHeight="1">
      <c r="C25" s="467" t="s">
        <v>17</v>
      </c>
      <c r="D25" s="501"/>
      <c r="E25" s="185"/>
      <c r="F25" s="185"/>
      <c r="G25" s="185"/>
      <c r="H25" s="185"/>
      <c r="I25" s="185"/>
      <c r="J25" s="185"/>
      <c r="K25" s="186"/>
    </row>
    <row r="26" spans="2:25" ht="20.25" customHeight="1">
      <c r="C26" s="291"/>
      <c r="D26" s="187"/>
      <c r="E26" s="187"/>
      <c r="F26" s="187"/>
      <c r="G26" s="187"/>
      <c r="H26" s="187"/>
      <c r="I26" s="187"/>
      <c r="J26" s="187"/>
      <c r="K26" s="188"/>
    </row>
    <row r="27" spans="2:25" ht="14.25">
      <c r="C27" s="143" t="s">
        <v>291</v>
      </c>
    </row>
    <row r="28" spans="2:25" ht="14.25">
      <c r="C28" s="143" t="s">
        <v>292</v>
      </c>
      <c r="Y28" s="1" t="s">
        <v>293</v>
      </c>
    </row>
    <row r="30" spans="2:25" ht="18.75">
      <c r="B30" s="181" t="s">
        <v>294</v>
      </c>
      <c r="C30" s="143"/>
    </row>
    <row r="31" spans="2:25" ht="36" customHeight="1">
      <c r="B31" s="181"/>
      <c r="C31" s="182" t="s">
        <v>535</v>
      </c>
      <c r="D31" s="380"/>
    </row>
    <row r="32" spans="2:25" ht="39" customHeight="1">
      <c r="C32" s="977" t="s">
        <v>295</v>
      </c>
      <c r="D32" s="978"/>
      <c r="E32" s="978"/>
      <c r="F32" s="977" t="s">
        <v>296</v>
      </c>
      <c r="G32" s="978"/>
      <c r="H32" s="978"/>
      <c r="I32" s="979"/>
      <c r="J32" s="980" t="s">
        <v>40</v>
      </c>
      <c r="K32" s="981"/>
      <c r="L32" s="189"/>
      <c r="N32" s="1" t="s">
        <v>297</v>
      </c>
    </row>
    <row r="33" spans="3:12" ht="39" customHeight="1">
      <c r="C33" s="953" t="s">
        <v>298</v>
      </c>
      <c r="D33" s="954"/>
      <c r="E33" s="301" t="s">
        <v>299</v>
      </c>
      <c r="F33" s="953" t="s">
        <v>300</v>
      </c>
      <c r="G33" s="956"/>
      <c r="H33" s="953" t="s">
        <v>301</v>
      </c>
      <c r="I33" s="956"/>
      <c r="J33" s="982"/>
      <c r="K33" s="983"/>
      <c r="L33" s="189"/>
    </row>
    <row r="34" spans="3:12" ht="39" customHeight="1">
      <c r="C34" s="970"/>
      <c r="D34" s="971"/>
      <c r="E34" s="381"/>
      <c r="F34" s="970"/>
      <c r="G34" s="971"/>
      <c r="H34" s="970"/>
      <c r="I34" s="971"/>
      <c r="J34" s="973"/>
      <c r="K34" s="974"/>
      <c r="L34" s="189"/>
    </row>
    <row r="35" spans="3:12" ht="39" customHeight="1">
      <c r="C35" s="970"/>
      <c r="D35" s="971"/>
      <c r="E35" s="381"/>
      <c r="F35" s="970"/>
      <c r="G35" s="971"/>
      <c r="H35" s="970"/>
      <c r="I35" s="971"/>
      <c r="J35" s="973"/>
      <c r="K35" s="974"/>
      <c r="L35" s="189"/>
    </row>
    <row r="36" spans="3:12" ht="39" customHeight="1">
      <c r="C36" s="970"/>
      <c r="D36" s="971"/>
      <c r="E36" s="381"/>
      <c r="F36" s="970"/>
      <c r="G36" s="971"/>
      <c r="H36" s="970"/>
      <c r="I36" s="971"/>
      <c r="J36" s="973"/>
      <c r="K36" s="974"/>
      <c r="L36" s="189"/>
    </row>
    <row r="37" spans="3:12" ht="39" customHeight="1">
      <c r="C37" s="970"/>
      <c r="D37" s="971"/>
      <c r="E37" s="381"/>
      <c r="F37" s="970"/>
      <c r="G37" s="971"/>
      <c r="H37" s="970"/>
      <c r="I37" s="971"/>
      <c r="J37" s="973"/>
      <c r="K37" s="974"/>
      <c r="L37" s="189"/>
    </row>
    <row r="38" spans="3:12" ht="39" customHeight="1">
      <c r="C38" s="970"/>
      <c r="D38" s="971"/>
      <c r="E38" s="381"/>
      <c r="F38" s="970"/>
      <c r="G38" s="971"/>
      <c r="H38" s="970"/>
      <c r="I38" s="971"/>
      <c r="J38" s="973"/>
      <c r="K38" s="974"/>
      <c r="L38" s="189"/>
    </row>
    <row r="39" spans="3:12" ht="39" customHeight="1">
      <c r="C39" s="970"/>
      <c r="D39" s="971"/>
      <c r="E39" s="381"/>
      <c r="F39" s="970"/>
      <c r="G39" s="971"/>
      <c r="H39" s="970"/>
      <c r="I39" s="971"/>
      <c r="J39" s="973"/>
      <c r="K39" s="974"/>
      <c r="L39" s="189"/>
    </row>
    <row r="40" spans="3:12" ht="39" customHeight="1">
      <c r="C40" s="970"/>
      <c r="D40" s="971"/>
      <c r="E40" s="381"/>
      <c r="F40" s="970"/>
      <c r="G40" s="971"/>
      <c r="H40" s="970"/>
      <c r="I40" s="971"/>
      <c r="J40" s="973"/>
      <c r="K40" s="974"/>
      <c r="L40" s="189"/>
    </row>
    <row r="41" spans="3:12" ht="39" customHeight="1">
      <c r="C41" s="970"/>
      <c r="D41" s="971"/>
      <c r="E41" s="381"/>
      <c r="F41" s="970"/>
      <c r="G41" s="971"/>
      <c r="H41" s="970"/>
      <c r="I41" s="971"/>
      <c r="J41" s="973"/>
      <c r="K41" s="974"/>
      <c r="L41" s="189"/>
    </row>
    <row r="42" spans="3:12" ht="39" customHeight="1">
      <c r="C42" s="970"/>
      <c r="D42" s="971"/>
      <c r="E42" s="381"/>
      <c r="F42" s="970"/>
      <c r="G42" s="971"/>
      <c r="H42" s="970"/>
      <c r="I42" s="971"/>
      <c r="J42" s="973"/>
      <c r="K42" s="974"/>
      <c r="L42" s="189"/>
    </row>
    <row r="43" spans="3:12" ht="43.5" customHeight="1">
      <c r="C43" s="970"/>
      <c r="D43" s="971"/>
      <c r="E43" s="381"/>
      <c r="F43" s="970"/>
      <c r="G43" s="971"/>
      <c r="H43" s="970"/>
      <c r="I43" s="971"/>
      <c r="J43" s="973"/>
      <c r="K43" s="974"/>
      <c r="L43" s="189"/>
    </row>
    <row r="44" spans="3:12" ht="21.75" customHeight="1">
      <c r="C44" s="190" t="s">
        <v>302</v>
      </c>
    </row>
    <row r="45" spans="3:12" ht="21.75" customHeight="1">
      <c r="C45" s="190" t="s">
        <v>303</v>
      </c>
    </row>
    <row r="46" spans="3:12" ht="40.5" customHeight="1">
      <c r="C46" s="972" t="s">
        <v>304</v>
      </c>
      <c r="D46" s="972"/>
      <c r="E46" s="972"/>
      <c r="F46" s="972"/>
      <c r="G46" s="972"/>
      <c r="H46" s="972"/>
      <c r="I46" s="972"/>
      <c r="J46" s="972"/>
    </row>
    <row r="47" spans="3:12" ht="21.75" customHeight="1">
      <c r="C47" s="143" t="s">
        <v>305</v>
      </c>
    </row>
    <row r="48" spans="3:12" ht="21.75" customHeight="1">
      <c r="C48" s="190" t="s">
        <v>306</v>
      </c>
    </row>
    <row r="49" spans="2:12" ht="18" customHeight="1">
      <c r="C49" s="190"/>
    </row>
    <row r="50" spans="2:12" ht="6.75" customHeight="1">
      <c r="C50" s="190"/>
    </row>
    <row r="51" spans="2:12" ht="48.75" customHeight="1">
      <c r="B51" s="963" t="s">
        <v>307</v>
      </c>
      <c r="C51" s="963"/>
      <c r="D51" s="963"/>
      <c r="E51" s="963"/>
      <c r="F51" s="963"/>
      <c r="G51" s="963"/>
      <c r="H51" s="963"/>
      <c r="I51" s="963"/>
      <c r="J51" s="963"/>
      <c r="K51" s="963"/>
      <c r="L51" s="303"/>
    </row>
    <row r="52" spans="2:12" ht="48.75" customHeight="1">
      <c r="B52" s="303"/>
      <c r="C52" s="964" t="s">
        <v>308</v>
      </c>
      <c r="D52" s="965"/>
      <c r="E52" s="965"/>
      <c r="F52" s="965"/>
      <c r="G52" s="965"/>
      <c r="H52" s="965"/>
      <c r="I52" s="966"/>
      <c r="J52" s="964" t="s">
        <v>309</v>
      </c>
      <c r="K52" s="966"/>
      <c r="L52" s="191"/>
    </row>
    <row r="53" spans="2:12" ht="48.75" customHeight="1">
      <c r="B53" s="303"/>
      <c r="C53" s="967" t="s">
        <v>310</v>
      </c>
      <c r="D53" s="968"/>
      <c r="E53" s="968"/>
      <c r="F53" s="968"/>
      <c r="G53" s="968"/>
      <c r="H53" s="968"/>
      <c r="I53" s="968"/>
      <c r="J53" s="968"/>
      <c r="K53" s="969"/>
      <c r="L53" s="192"/>
    </row>
    <row r="54" spans="2:12" ht="48.75" customHeight="1">
      <c r="B54" s="303"/>
      <c r="C54" s="382" t="s">
        <v>17</v>
      </c>
      <c r="D54" s="930" t="s">
        <v>311</v>
      </c>
      <c r="E54" s="930"/>
      <c r="F54" s="930"/>
      <c r="G54" s="930"/>
      <c r="H54" s="930"/>
      <c r="I54" s="959"/>
      <c r="J54" s="947"/>
      <c r="K54" s="947"/>
      <c r="L54" s="193"/>
    </row>
    <row r="55" spans="2:12" ht="48.75" customHeight="1">
      <c r="B55" s="303"/>
      <c r="C55" s="382" t="s">
        <v>17</v>
      </c>
      <c r="D55" s="930" t="s">
        <v>312</v>
      </c>
      <c r="E55" s="930"/>
      <c r="F55" s="930"/>
      <c r="G55" s="930"/>
      <c r="H55" s="930"/>
      <c r="I55" s="959"/>
      <c r="J55" s="957"/>
      <c r="K55" s="958"/>
      <c r="L55" s="192"/>
    </row>
    <row r="56" spans="2:12" ht="48.75" customHeight="1">
      <c r="B56" s="303"/>
      <c r="C56" s="382" t="s">
        <v>17</v>
      </c>
      <c r="D56" s="930" t="s">
        <v>313</v>
      </c>
      <c r="E56" s="930"/>
      <c r="F56" s="930"/>
      <c r="G56" s="930"/>
      <c r="H56" s="930"/>
      <c r="I56" s="959"/>
      <c r="J56" s="957"/>
      <c r="K56" s="958"/>
      <c r="L56" s="192"/>
    </row>
    <row r="57" spans="2:12" ht="48.75" customHeight="1">
      <c r="B57" s="303"/>
      <c r="C57" s="382" t="s">
        <v>17</v>
      </c>
      <c r="D57" s="945" t="s">
        <v>314</v>
      </c>
      <c r="E57" s="945"/>
      <c r="F57" s="945"/>
      <c r="G57" s="945"/>
      <c r="H57" s="945"/>
      <c r="I57" s="946"/>
      <c r="J57" s="957"/>
      <c r="K57" s="958"/>
      <c r="L57" s="192"/>
    </row>
    <row r="58" spans="2:12" ht="48.75" customHeight="1">
      <c r="B58" s="303"/>
      <c r="C58" s="382" t="s">
        <v>17</v>
      </c>
      <c r="D58" s="945" t="s">
        <v>315</v>
      </c>
      <c r="E58" s="945"/>
      <c r="F58" s="945"/>
      <c r="G58" s="945"/>
      <c r="H58" s="945"/>
      <c r="I58" s="946"/>
      <c r="J58" s="957"/>
      <c r="K58" s="958"/>
      <c r="L58" s="192"/>
    </row>
    <row r="59" spans="2:12" ht="48.75" customHeight="1">
      <c r="B59" s="303"/>
      <c r="C59" s="960" t="s">
        <v>316</v>
      </c>
      <c r="D59" s="961"/>
      <c r="E59" s="961"/>
      <c r="F59" s="961"/>
      <c r="G59" s="961"/>
      <c r="H59" s="961"/>
      <c r="I59" s="961"/>
      <c r="J59" s="961"/>
      <c r="K59" s="962"/>
      <c r="L59" s="130"/>
    </row>
    <row r="60" spans="2:12" ht="48.75" customHeight="1">
      <c r="B60" s="303"/>
      <c r="C60" s="382" t="s">
        <v>17</v>
      </c>
      <c r="D60" s="930" t="s">
        <v>317</v>
      </c>
      <c r="E60" s="930"/>
      <c r="F60" s="930"/>
      <c r="G60" s="930"/>
      <c r="H60" s="930"/>
      <c r="I60" s="959"/>
      <c r="J60" s="947"/>
      <c r="K60" s="947"/>
      <c r="L60" s="192"/>
    </row>
    <row r="61" spans="2:12" ht="48.75" customHeight="1">
      <c r="B61" s="303"/>
      <c r="C61" s="382" t="s">
        <v>17</v>
      </c>
      <c r="D61" s="930" t="s">
        <v>318</v>
      </c>
      <c r="E61" s="930"/>
      <c r="F61" s="930"/>
      <c r="G61" s="930"/>
      <c r="H61" s="930"/>
      <c r="I61" s="959"/>
      <c r="J61" s="957"/>
      <c r="K61" s="958"/>
      <c r="L61" s="192"/>
    </row>
    <row r="62" spans="2:12" ht="48.75" customHeight="1">
      <c r="B62" s="303"/>
      <c r="C62" s="960" t="s">
        <v>319</v>
      </c>
      <c r="D62" s="961"/>
      <c r="E62" s="961"/>
      <c r="F62" s="961"/>
      <c r="G62" s="961"/>
      <c r="H62" s="961"/>
      <c r="I62" s="961"/>
      <c r="J62" s="961"/>
      <c r="K62" s="962"/>
      <c r="L62" s="130"/>
    </row>
    <row r="63" spans="2:12" ht="48.75" customHeight="1">
      <c r="B63" s="303"/>
      <c r="C63" s="382" t="s">
        <v>17</v>
      </c>
      <c r="D63" s="945" t="s">
        <v>320</v>
      </c>
      <c r="E63" s="945"/>
      <c r="F63" s="945"/>
      <c r="G63" s="945"/>
      <c r="H63" s="945"/>
      <c r="I63" s="946"/>
      <c r="J63" s="957"/>
      <c r="K63" s="958"/>
      <c r="L63" s="192"/>
    </row>
    <row r="64" spans="2:12" ht="48.75" customHeight="1">
      <c r="B64" s="303"/>
      <c r="C64" s="382" t="s">
        <v>17</v>
      </c>
      <c r="D64" s="945" t="s">
        <v>511</v>
      </c>
      <c r="E64" s="945"/>
      <c r="F64" s="945"/>
      <c r="G64" s="945"/>
      <c r="H64" s="945"/>
      <c r="I64" s="946"/>
      <c r="J64" s="947"/>
      <c r="K64" s="947"/>
      <c r="L64" s="192"/>
    </row>
    <row r="65" spans="2:43" ht="48.75" customHeight="1">
      <c r="B65" s="303"/>
      <c r="C65" s="382" t="s">
        <v>17</v>
      </c>
      <c r="D65" s="930" t="s">
        <v>321</v>
      </c>
      <c r="E65" s="930"/>
      <c r="F65" s="930"/>
      <c r="G65" s="930"/>
      <c r="H65" s="930"/>
      <c r="I65" s="959"/>
      <c r="J65" s="947"/>
      <c r="K65" s="947"/>
      <c r="L65" s="192"/>
    </row>
    <row r="66" spans="2:43" s="46" customFormat="1" ht="84.75" customHeight="1">
      <c r="B66" s="143"/>
      <c r="C66" s="382" t="s">
        <v>17</v>
      </c>
      <c r="D66" s="945" t="s">
        <v>322</v>
      </c>
      <c r="E66" s="945"/>
      <c r="F66" s="945"/>
      <c r="G66" s="945"/>
      <c r="H66" s="945"/>
      <c r="I66" s="946"/>
      <c r="J66" s="947"/>
      <c r="K66" s="947"/>
    </row>
    <row r="67" spans="2:43" ht="48.75" customHeight="1">
      <c r="B67" s="303"/>
      <c r="C67" s="383" t="s">
        <v>17</v>
      </c>
      <c r="D67" s="948" t="s">
        <v>323</v>
      </c>
      <c r="E67" s="948"/>
      <c r="F67" s="948"/>
      <c r="G67" s="948"/>
      <c r="H67" s="948"/>
      <c r="I67" s="949"/>
      <c r="J67" s="950"/>
      <c r="K67" s="951"/>
      <c r="L67" s="192"/>
    </row>
    <row r="68" spans="2:43" ht="17.25">
      <c r="B68" s="143"/>
      <c r="C68" s="182" t="s">
        <v>324</v>
      </c>
    </row>
    <row r="72" spans="2:43" s="182" customFormat="1" ht="47.25" customHeight="1">
      <c r="B72" s="952" t="s">
        <v>325</v>
      </c>
      <c r="C72" s="952"/>
      <c r="D72" s="952"/>
      <c r="E72" s="952"/>
      <c r="F72" s="952"/>
      <c r="G72" s="952"/>
      <c r="H72" s="952"/>
      <c r="I72" s="952"/>
      <c r="J72" s="952"/>
      <c r="K72" s="952"/>
      <c r="L72" s="300"/>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82" customFormat="1" ht="26.25" customHeight="1">
      <c r="B73" s="300"/>
      <c r="C73" s="182" t="s">
        <v>535</v>
      </c>
      <c r="D73" s="380"/>
      <c r="E73" s="1"/>
      <c r="F73" s="300"/>
      <c r="G73" s="300"/>
      <c r="H73" s="300"/>
      <c r="I73" s="300"/>
      <c r="J73" s="300"/>
      <c r="K73" s="300"/>
      <c r="L73" s="300"/>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82" customFormat="1" ht="27" customHeight="1">
      <c r="B74" s="300"/>
      <c r="C74" s="953" t="s">
        <v>326</v>
      </c>
      <c r="D74" s="954"/>
      <c r="E74" s="954"/>
      <c r="F74" s="955" t="s">
        <v>327</v>
      </c>
      <c r="G74" s="955"/>
      <c r="H74" s="953" t="s">
        <v>328</v>
      </c>
      <c r="I74" s="956"/>
      <c r="J74" s="953" t="s">
        <v>329</v>
      </c>
      <c r="K74" s="956"/>
      <c r="L74" s="189"/>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82" customFormat="1" ht="45.75" customHeight="1">
      <c r="B75" s="300"/>
      <c r="C75" s="929" t="s">
        <v>330</v>
      </c>
      <c r="D75" s="930"/>
      <c r="E75" s="930"/>
      <c r="F75" s="464">
        <f>'はじめに（ほ場一覧）'!J116</f>
        <v>0</v>
      </c>
      <c r="G75" s="313" t="s">
        <v>222</v>
      </c>
      <c r="H75" s="465">
        <v>4400</v>
      </c>
      <c r="I75" s="314" t="s">
        <v>331</v>
      </c>
      <c r="J75" s="466">
        <f>F75*H75/10</f>
        <v>0</v>
      </c>
      <c r="K75" s="315" t="s">
        <v>223</v>
      </c>
      <c r="L75" s="284"/>
      <c r="M75" s="1"/>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82" customFormat="1" ht="45.75" customHeight="1">
      <c r="B76" s="300"/>
      <c r="C76" s="929" t="s">
        <v>332</v>
      </c>
      <c r="D76" s="930"/>
      <c r="E76" s="930"/>
      <c r="F76" s="464">
        <f>'はじめに（ほ場一覧）'!J117</f>
        <v>0</v>
      </c>
      <c r="G76" s="314" t="s">
        <v>222</v>
      </c>
      <c r="H76" s="465">
        <v>6000</v>
      </c>
      <c r="I76" s="314" t="s">
        <v>331</v>
      </c>
      <c r="J76" s="466">
        <f t="shared" ref="J76:J83" si="0">F76*H76/10</f>
        <v>0</v>
      </c>
      <c r="K76" s="316" t="s">
        <v>223</v>
      </c>
      <c r="L76" s="284"/>
      <c r="M76" s="1"/>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82" customFormat="1" ht="45.75" customHeight="1">
      <c r="B77" s="300"/>
      <c r="C77" s="929" t="s">
        <v>333</v>
      </c>
      <c r="D77" s="930"/>
      <c r="E77" s="930"/>
      <c r="F77" s="464">
        <f>'はじめに（ほ場一覧）'!J118</f>
        <v>0</v>
      </c>
      <c r="G77" s="314" t="s">
        <v>222</v>
      </c>
      <c r="H77" s="465">
        <v>5400</v>
      </c>
      <c r="I77" s="314" t="s">
        <v>331</v>
      </c>
      <c r="J77" s="466">
        <f t="shared" si="0"/>
        <v>0</v>
      </c>
      <c r="K77" s="316" t="s">
        <v>223</v>
      </c>
      <c r="L77" s="284"/>
      <c r="M77" s="1"/>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82" customFormat="1" ht="45.75" customHeight="1">
      <c r="B78" s="300"/>
      <c r="C78" s="929" t="s">
        <v>334</v>
      </c>
      <c r="D78" s="930"/>
      <c r="E78" s="930"/>
      <c r="F78" s="464">
        <f>'はじめに（ほ場一覧）'!J119</f>
        <v>0</v>
      </c>
      <c r="G78" s="314" t="s">
        <v>222</v>
      </c>
      <c r="H78" s="465">
        <v>5000</v>
      </c>
      <c r="I78" s="314" t="s">
        <v>331</v>
      </c>
      <c r="J78" s="466">
        <f t="shared" si="0"/>
        <v>0</v>
      </c>
      <c r="K78" s="316" t="s">
        <v>223</v>
      </c>
      <c r="L78" s="284"/>
      <c r="M78" s="1"/>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82" customFormat="1" ht="45.75" customHeight="1">
      <c r="B79" s="300"/>
      <c r="C79" s="929" t="s">
        <v>335</v>
      </c>
      <c r="D79" s="930"/>
      <c r="E79" s="930"/>
      <c r="F79" s="464">
        <f>'はじめに（ほ場一覧）'!J120</f>
        <v>0</v>
      </c>
      <c r="G79" s="314" t="s">
        <v>222</v>
      </c>
      <c r="H79" s="465">
        <v>3000</v>
      </c>
      <c r="I79" s="314" t="s">
        <v>331</v>
      </c>
      <c r="J79" s="466">
        <f t="shared" si="0"/>
        <v>0</v>
      </c>
      <c r="K79" s="316" t="s">
        <v>223</v>
      </c>
      <c r="L79" s="284"/>
      <c r="M79" s="1"/>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82" customFormat="1" ht="45.75" customHeight="1">
      <c r="B80" s="300"/>
      <c r="C80" s="929" t="s">
        <v>336</v>
      </c>
      <c r="D80" s="930"/>
      <c r="E80" s="930"/>
      <c r="F80" s="464">
        <f>'はじめに（ほ場一覧）'!J121</f>
        <v>0</v>
      </c>
      <c r="G80" s="314" t="s">
        <v>222</v>
      </c>
      <c r="H80" s="465">
        <v>800</v>
      </c>
      <c r="I80" s="314" t="s">
        <v>331</v>
      </c>
      <c r="J80" s="466">
        <f t="shared" si="0"/>
        <v>0</v>
      </c>
      <c r="K80" s="316" t="s">
        <v>223</v>
      </c>
      <c r="L80" s="284"/>
      <c r="M80" s="1"/>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82" customFormat="1" ht="45.75" customHeight="1">
      <c r="B81" s="300"/>
      <c r="C81" s="929" t="s">
        <v>337</v>
      </c>
      <c r="D81" s="930"/>
      <c r="E81" s="930"/>
      <c r="F81" s="464">
        <f>'はじめに（ほ場一覧）'!J122</f>
        <v>0</v>
      </c>
      <c r="G81" s="314" t="s">
        <v>222</v>
      </c>
      <c r="H81" s="465">
        <v>800</v>
      </c>
      <c r="I81" s="314" t="s">
        <v>331</v>
      </c>
      <c r="J81" s="466">
        <f t="shared" si="0"/>
        <v>0</v>
      </c>
      <c r="K81" s="316" t="s">
        <v>223</v>
      </c>
      <c r="L81" s="284"/>
      <c r="M81" s="1"/>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82" customFormat="1" ht="45.75" customHeight="1">
      <c r="B82" s="300"/>
      <c r="C82" s="929" t="s">
        <v>338</v>
      </c>
      <c r="D82" s="930"/>
      <c r="E82" s="930"/>
      <c r="F82" s="464">
        <f>'はじめに（ほ場一覧）'!J123</f>
        <v>0</v>
      </c>
      <c r="G82" s="314" t="s">
        <v>222</v>
      </c>
      <c r="H82" s="465">
        <v>12000</v>
      </c>
      <c r="I82" s="314" t="s">
        <v>331</v>
      </c>
      <c r="J82" s="466">
        <f t="shared" si="0"/>
        <v>0</v>
      </c>
      <c r="K82" s="316" t="s">
        <v>223</v>
      </c>
      <c r="L82" s="28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82" customFormat="1" ht="45.75" customHeight="1">
      <c r="B83" s="300"/>
      <c r="C83" s="931"/>
      <c r="D83" s="932"/>
      <c r="E83" s="933"/>
      <c r="F83" s="317"/>
      <c r="G83" s="314" t="s">
        <v>222</v>
      </c>
      <c r="H83" s="406"/>
      <c r="I83" s="314" t="s">
        <v>331</v>
      </c>
      <c r="J83" s="385">
        <f t="shared" si="0"/>
        <v>0</v>
      </c>
      <c r="K83" s="316" t="s">
        <v>223</v>
      </c>
      <c r="L83" s="28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82" customFormat="1" ht="45.75" customHeight="1" thickBot="1">
      <c r="B84" s="300"/>
      <c r="C84" s="934"/>
      <c r="D84" s="935"/>
      <c r="E84" s="936"/>
      <c r="F84" s="318"/>
      <c r="G84" s="319" t="s">
        <v>222</v>
      </c>
      <c r="H84" s="408"/>
      <c r="I84" s="313" t="s">
        <v>331</v>
      </c>
      <c r="J84" s="409">
        <f>F84*H84/10</f>
        <v>0</v>
      </c>
      <c r="K84" s="320" t="s">
        <v>223</v>
      </c>
      <c r="L84" s="28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s="182" customFormat="1" ht="45.75" customHeight="1" thickTop="1">
      <c r="B85" s="300"/>
      <c r="C85" s="937" t="s">
        <v>339</v>
      </c>
      <c r="D85" s="938"/>
      <c r="E85" s="938"/>
      <c r="F85" s="407">
        <f>SUM(F75:F84)</f>
        <v>0</v>
      </c>
      <c r="G85" s="321" t="s">
        <v>222</v>
      </c>
      <c r="H85" s="939"/>
      <c r="I85" s="940"/>
      <c r="J85" s="410">
        <f>SUM(J75:J84)</f>
        <v>0</v>
      </c>
      <c r="K85" s="322" t="s">
        <v>223</v>
      </c>
      <c r="L85" s="284"/>
      <c r="M85" s="194"/>
      <c r="N85" s="194"/>
      <c r="O85" s="194"/>
      <c r="P85" s="194"/>
      <c r="Q85" s="194"/>
      <c r="R85" s="194"/>
      <c r="S85" s="194"/>
      <c r="T85" s="194"/>
      <c r="U85" s="194"/>
      <c r="V85" s="194"/>
      <c r="W85" s="194"/>
      <c r="X85" s="194"/>
      <c r="Y85" s="194"/>
      <c r="Z85" s="194"/>
      <c r="AA85" s="194"/>
      <c r="AB85" s="194"/>
      <c r="AC85" s="194"/>
      <c r="AD85" s="194"/>
      <c r="AE85" s="194"/>
      <c r="AF85" s="194"/>
      <c r="AG85" s="194"/>
      <c r="AH85" s="194"/>
      <c r="AI85" s="194"/>
      <c r="AJ85" s="194"/>
      <c r="AK85" s="194"/>
      <c r="AL85" s="194"/>
      <c r="AM85" s="194"/>
      <c r="AN85" s="194"/>
      <c r="AO85" s="194"/>
      <c r="AP85" s="194"/>
      <c r="AQ85" s="194"/>
    </row>
    <row r="86" spans="1:43" s="182" customFormat="1" ht="33" customHeight="1">
      <c r="A86" s="194"/>
      <c r="B86" s="194"/>
      <c r="C86" s="323"/>
      <c r="D86" s="323"/>
      <c r="E86" s="323"/>
      <c r="F86" s="323"/>
      <c r="G86" s="323"/>
      <c r="H86" s="323"/>
      <c r="I86" s="323"/>
      <c r="J86" s="323"/>
      <c r="K86" s="323"/>
      <c r="L86" s="194"/>
      <c r="M86" s="194"/>
      <c r="N86" s="194"/>
      <c r="O86" s="194"/>
      <c r="P86" s="194"/>
      <c r="Q86" s="194"/>
      <c r="R86" s="194"/>
      <c r="S86" s="194" t="s">
        <v>340</v>
      </c>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row>
    <row r="87" spans="1:43" s="182" customFormat="1" ht="27" customHeight="1">
      <c r="B87" s="300"/>
      <c r="C87" s="941" t="s">
        <v>341</v>
      </c>
      <c r="D87" s="941"/>
      <c r="E87" s="941"/>
      <c r="F87" s="942" t="s">
        <v>327</v>
      </c>
      <c r="G87" s="941"/>
      <c r="H87" s="943" t="s">
        <v>328</v>
      </c>
      <c r="I87" s="942"/>
      <c r="J87" s="943" t="s">
        <v>329</v>
      </c>
      <c r="K87" s="942"/>
      <c r="L87" s="189"/>
      <c r="M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row>
    <row r="88" spans="1:43" s="182" customFormat="1" ht="45.75" customHeight="1">
      <c r="B88" s="300"/>
      <c r="C88" s="944" t="s">
        <v>342</v>
      </c>
      <c r="D88" s="945"/>
      <c r="E88" s="945"/>
      <c r="F88" s="386"/>
      <c r="G88" s="314" t="s">
        <v>222</v>
      </c>
      <c r="H88" s="387"/>
      <c r="I88" s="314" t="s">
        <v>331</v>
      </c>
      <c r="J88" s="384">
        <f>F88*H88/10</f>
        <v>0</v>
      </c>
      <c r="K88" s="316" t="s">
        <v>223</v>
      </c>
      <c r="L88" s="284"/>
      <c r="M88" s="194"/>
      <c r="N88" s="292"/>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1:43" s="182" customFormat="1" ht="44.25" customHeight="1">
      <c r="B89" s="300"/>
      <c r="C89" s="324" t="s">
        <v>17</v>
      </c>
      <c r="D89" s="284" t="s">
        <v>343</v>
      </c>
      <c r="E89" s="189"/>
      <c r="F89" s="195"/>
      <c r="G89" s="1"/>
      <c r="H89" s="1"/>
      <c r="I89" s="1"/>
      <c r="J89" s="195"/>
      <c r="K89" s="284"/>
      <c r="L89" s="28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1:43" ht="79.5" customHeight="1">
      <c r="C90" s="928" t="s">
        <v>344</v>
      </c>
      <c r="D90" s="928"/>
      <c r="E90" s="928"/>
      <c r="F90" s="928"/>
      <c r="G90" s="928"/>
      <c r="H90" s="928"/>
      <c r="I90" s="928"/>
      <c r="J90" s="928"/>
      <c r="K90" s="928"/>
    </row>
    <row r="91" spans="1:43" ht="19.5" customHeight="1">
      <c r="C91" s="196" t="s">
        <v>345</v>
      </c>
      <c r="D91" s="196"/>
      <c r="E91" s="196"/>
      <c r="F91" s="196"/>
      <c r="G91" s="196"/>
      <c r="H91" s="196"/>
      <c r="I91" s="196"/>
      <c r="J91" s="196"/>
      <c r="K91" s="196"/>
    </row>
    <row r="92" spans="1:43" ht="19.5" customHeight="1">
      <c r="C92" s="143" t="s">
        <v>346</v>
      </c>
      <c r="D92" s="189"/>
      <c r="E92" s="189"/>
      <c r="F92" s="189"/>
      <c r="G92" s="191"/>
      <c r="H92" s="191"/>
      <c r="I92" s="182"/>
      <c r="J92" s="197"/>
    </row>
    <row r="93" spans="1:43" ht="19.5" customHeight="1">
      <c r="C93" s="198" t="s">
        <v>347</v>
      </c>
      <c r="D93" s="189"/>
      <c r="E93" s="189"/>
      <c r="F93" s="189"/>
      <c r="G93" s="191"/>
      <c r="H93" s="191"/>
      <c r="I93" s="182"/>
      <c r="J93" s="197"/>
    </row>
    <row r="94" spans="1:43" ht="19.5" customHeight="1">
      <c r="C94" s="143" t="s">
        <v>348</v>
      </c>
      <c r="D94" s="189"/>
      <c r="E94" s="189"/>
      <c r="F94" s="189"/>
      <c r="G94" s="191"/>
      <c r="H94" s="191"/>
      <c r="I94" s="182"/>
      <c r="J94" s="197"/>
    </row>
    <row r="95" spans="1:43" s="182" customFormat="1" ht="17.25">
      <c r="B95" s="143"/>
      <c r="C95" s="143"/>
      <c r="D95" s="189"/>
      <c r="E95" s="189"/>
      <c r="F95" s="189"/>
      <c r="G95" s="191"/>
      <c r="H95" s="191"/>
      <c r="J95" s="197"/>
      <c r="K95" s="130"/>
      <c r="L95" s="130"/>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s="182" customFormat="1" ht="17.25">
      <c r="B96" s="130"/>
      <c r="C96" s="182" t="s">
        <v>349</v>
      </c>
      <c r="D96" s="130"/>
      <c r="E96" s="130"/>
      <c r="F96" s="130"/>
      <c r="G96" s="130"/>
      <c r="H96" s="130"/>
      <c r="I96" s="130"/>
      <c r="J96" s="130"/>
      <c r="K96" s="284"/>
      <c r="L96" s="28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82" customFormat="1" ht="17.25">
      <c r="B97" s="284"/>
      <c r="C97" s="182" t="s">
        <v>350</v>
      </c>
      <c r="D97" s="284"/>
      <c r="E97" s="284"/>
      <c r="F97" s="284"/>
      <c r="G97" s="284"/>
      <c r="H97" s="284"/>
      <c r="I97" s="284"/>
      <c r="J97" s="284"/>
      <c r="K97" s="284"/>
      <c r="L97" s="28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82" customFormat="1" ht="17.25">
      <c r="B98" s="284"/>
      <c r="D98" s="284" t="s">
        <v>351</v>
      </c>
      <c r="E98" s="284"/>
      <c r="F98" s="284"/>
      <c r="G98" s="284"/>
      <c r="H98" s="284"/>
      <c r="I98" s="284"/>
      <c r="J98" s="284"/>
      <c r="K98" s="284"/>
      <c r="L98" s="28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82" customFormat="1" ht="17.25">
      <c r="B99" s="284"/>
      <c r="C99" s="145" t="s">
        <v>352</v>
      </c>
      <c r="D99" s="284"/>
      <c r="E99" s="284"/>
      <c r="F99" s="284"/>
      <c r="G99" s="284"/>
      <c r="H99" s="284"/>
      <c r="I99" s="284"/>
      <c r="J99" s="284"/>
      <c r="K99" s="284"/>
      <c r="L99" s="28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82" customFormat="1" ht="17.25">
      <c r="B100" s="284"/>
      <c r="D100" s="284" t="s">
        <v>353</v>
      </c>
      <c r="E100" s="284"/>
      <c r="F100" s="284"/>
      <c r="G100" s="284"/>
      <c r="H100" s="284"/>
      <c r="I100" s="284"/>
      <c r="J100" s="284"/>
      <c r="K100" s="130"/>
      <c r="L100" s="130"/>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ht="17.25" customHeight="1">
      <c r="K101" s="199"/>
      <c r="L101" s="199"/>
      <c r="M101" s="199"/>
      <c r="N101" s="199"/>
      <c r="O101" s="199"/>
      <c r="P101" s="199"/>
      <c r="Q101" s="199"/>
      <c r="R101" s="199"/>
      <c r="S101" s="199"/>
      <c r="T101" s="199"/>
      <c r="U101" s="199"/>
      <c r="V101" s="199"/>
      <c r="W101" s="199"/>
      <c r="X101" s="199"/>
      <c r="Y101" s="199"/>
    </row>
    <row r="102" spans="2:43" ht="17.25" customHeight="1">
      <c r="C102" s="200"/>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row>
    <row r="103" spans="2:43" ht="17.25" customHeight="1">
      <c r="C103" s="200"/>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row>
    <row r="104" spans="2:43" ht="17.25" customHeight="1">
      <c r="C104" s="200"/>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row>
    <row r="105" spans="2:43" ht="17.25" customHeight="1">
      <c r="C105" s="200"/>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row>
    <row r="106" spans="2:43" ht="17.25" customHeight="1">
      <c r="C106" s="200"/>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row>
    <row r="107" spans="2:43" ht="17.25" customHeight="1">
      <c r="C107" s="200"/>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row>
    <row r="108" spans="2:43" ht="17.25" customHeight="1">
      <c r="C108" s="200"/>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row>
    <row r="109" spans="2:43" ht="17.25" customHeight="1">
      <c r="C109" s="200"/>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row>
    <row r="110" spans="2:43" ht="17.25" customHeight="1">
      <c r="C110" s="200"/>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row>
    <row r="111" spans="2:43" ht="17.25" customHeight="1">
      <c r="C111" s="200"/>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row>
    <row r="112" spans="2:43" ht="17.25" customHeight="1">
      <c r="C112" s="200"/>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row>
    <row r="113" spans="3:25" ht="17.25" customHeight="1">
      <c r="C113" s="200"/>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row>
    <row r="114" spans="3:25" ht="17.25" customHeight="1">
      <c r="C114" s="200"/>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row>
    <row r="115" spans="3:25" ht="17.25" customHeight="1">
      <c r="C115" s="200"/>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row>
    <row r="116" spans="3:25" ht="17.25" customHeight="1">
      <c r="C116" s="200"/>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row>
    <row r="117" spans="3:25" ht="17.25" customHeight="1">
      <c r="C117" s="200"/>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row>
    <row r="118" spans="3:25" ht="17.25" customHeight="1">
      <c r="C118" s="200"/>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row>
    <row r="119" spans="3:25" ht="17.25" customHeight="1">
      <c r="C119" s="200"/>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row>
    <row r="120" spans="3:25" ht="17.25" customHeight="1">
      <c r="C120" s="200"/>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row>
    <row r="121" spans="3:25" ht="17.25" customHeight="1">
      <c r="C121" s="200"/>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row>
    <row r="122" spans="3:25" ht="17.25">
      <c r="C122" s="200"/>
      <c r="D122" s="199"/>
      <c r="E122" s="199"/>
      <c r="F122" s="199"/>
      <c r="G122" s="199"/>
      <c r="H122" s="199"/>
      <c r="I122" s="199"/>
      <c r="J122" s="199"/>
      <c r="K122" s="201"/>
      <c r="L122" s="201"/>
      <c r="M122" s="201"/>
      <c r="N122" s="201"/>
      <c r="O122" s="201"/>
      <c r="P122" s="201"/>
      <c r="Q122" s="201"/>
      <c r="R122" s="201"/>
      <c r="S122" s="201"/>
      <c r="T122" s="201"/>
      <c r="U122" s="201"/>
      <c r="V122" s="202"/>
      <c r="W122" s="202"/>
      <c r="X122" s="202"/>
      <c r="Y122" s="202"/>
    </row>
    <row r="123" spans="3:25" ht="14.25">
      <c r="C123" s="203"/>
      <c r="E123" s="202"/>
      <c r="F123" s="201"/>
      <c r="G123" s="201"/>
      <c r="H123" s="201"/>
      <c r="I123" s="201"/>
      <c r="J123" s="201"/>
      <c r="K123" s="199"/>
      <c r="L123" s="199"/>
      <c r="M123" s="199"/>
      <c r="N123" s="199"/>
      <c r="O123" s="199"/>
      <c r="P123" s="199"/>
      <c r="Q123" s="199"/>
      <c r="R123" s="199"/>
      <c r="S123" s="199"/>
      <c r="T123" s="199"/>
      <c r="U123" s="199"/>
      <c r="V123" s="199"/>
      <c r="W123" s="199"/>
      <c r="X123" s="199"/>
      <c r="Y123" s="199"/>
    </row>
    <row r="124" spans="3:25" ht="14.25">
      <c r="C124" s="204" t="s">
        <v>354</v>
      </c>
      <c r="E124" s="199"/>
      <c r="F124" s="199"/>
      <c r="G124" s="199"/>
      <c r="H124" s="199"/>
      <c r="I124" s="199"/>
      <c r="J124" s="199"/>
      <c r="K124" s="205"/>
      <c r="L124" s="205"/>
      <c r="M124" s="205"/>
      <c r="N124" s="205"/>
      <c r="O124" s="205"/>
      <c r="P124" s="205"/>
      <c r="Q124" s="205"/>
      <c r="R124" s="205"/>
      <c r="S124" s="205"/>
      <c r="T124" s="205"/>
      <c r="U124" s="205"/>
      <c r="V124" s="205"/>
      <c r="W124" s="205"/>
      <c r="X124" s="205"/>
      <c r="Y124" s="205"/>
    </row>
    <row r="125" spans="3:25">
      <c r="C125" s="205"/>
      <c r="E125" s="205"/>
      <c r="F125" s="205"/>
      <c r="G125" s="205"/>
      <c r="H125" s="205"/>
      <c r="I125" s="205"/>
      <c r="J125" s="205"/>
    </row>
  </sheetData>
  <mergeCells count="107">
    <mergeCell ref="J34:K34"/>
    <mergeCell ref="J35:K35"/>
    <mergeCell ref="J36:K36"/>
    <mergeCell ref="J37:K37"/>
    <mergeCell ref="J38:K38"/>
    <mergeCell ref="D17:K18"/>
    <mergeCell ref="C34:D34"/>
    <mergeCell ref="F34:G34"/>
    <mergeCell ref="H34:I34"/>
    <mergeCell ref="C35:D35"/>
    <mergeCell ref="F35:G35"/>
    <mergeCell ref="H35:I35"/>
    <mergeCell ref="C36:D36"/>
    <mergeCell ref="F36:G36"/>
    <mergeCell ref="H36:I36"/>
    <mergeCell ref="C37:D37"/>
    <mergeCell ref="F37:G37"/>
    <mergeCell ref="H37:I37"/>
    <mergeCell ref="C38:D38"/>
    <mergeCell ref="F38:G38"/>
    <mergeCell ref="H38:I38"/>
    <mergeCell ref="D7:K8"/>
    <mergeCell ref="D9:K10"/>
    <mergeCell ref="D11:K12"/>
    <mergeCell ref="D13:K14"/>
    <mergeCell ref="D15:K16"/>
    <mergeCell ref="D19:K20"/>
    <mergeCell ref="C32:E32"/>
    <mergeCell ref="F32:I32"/>
    <mergeCell ref="J32:K33"/>
    <mergeCell ref="C33:D33"/>
    <mergeCell ref="F33:G33"/>
    <mergeCell ref="H33:I33"/>
    <mergeCell ref="C39:D39"/>
    <mergeCell ref="F39:G39"/>
    <mergeCell ref="H39:I39"/>
    <mergeCell ref="C46:J46"/>
    <mergeCell ref="C40:D40"/>
    <mergeCell ref="F40:G40"/>
    <mergeCell ref="H40:I40"/>
    <mergeCell ref="C41:D41"/>
    <mergeCell ref="F41:G41"/>
    <mergeCell ref="H41:I41"/>
    <mergeCell ref="J41:K41"/>
    <mergeCell ref="C42:D42"/>
    <mergeCell ref="F42:G42"/>
    <mergeCell ref="H42:I42"/>
    <mergeCell ref="J43:K43"/>
    <mergeCell ref="J39:K39"/>
    <mergeCell ref="J40:K40"/>
    <mergeCell ref="J42:K42"/>
    <mergeCell ref="C43:D43"/>
    <mergeCell ref="F43:G43"/>
    <mergeCell ref="H43:I43"/>
    <mergeCell ref="B51:K51"/>
    <mergeCell ref="C52:I52"/>
    <mergeCell ref="J52:K52"/>
    <mergeCell ref="C53:K53"/>
    <mergeCell ref="D54:I54"/>
    <mergeCell ref="J54:K54"/>
    <mergeCell ref="D55:I55"/>
    <mergeCell ref="J55:K55"/>
    <mergeCell ref="D56:I56"/>
    <mergeCell ref="J56:K56"/>
    <mergeCell ref="D57:I57"/>
    <mergeCell ref="J57:K57"/>
    <mergeCell ref="D65:I65"/>
    <mergeCell ref="D58:I58"/>
    <mergeCell ref="J58:K58"/>
    <mergeCell ref="C59:K59"/>
    <mergeCell ref="D60:I60"/>
    <mergeCell ref="J60:K60"/>
    <mergeCell ref="D61:I61"/>
    <mergeCell ref="J61:K61"/>
    <mergeCell ref="C62:K62"/>
    <mergeCell ref="D63:I63"/>
    <mergeCell ref="J63:K63"/>
    <mergeCell ref="D64:I64"/>
    <mergeCell ref="J64:K64"/>
    <mergeCell ref="J65:K65"/>
    <mergeCell ref="C80:E80"/>
    <mergeCell ref="D66:I66"/>
    <mergeCell ref="J66:K66"/>
    <mergeCell ref="D67:I67"/>
    <mergeCell ref="J67:K67"/>
    <mergeCell ref="B72:K72"/>
    <mergeCell ref="C74:E74"/>
    <mergeCell ref="F74:G74"/>
    <mergeCell ref="H74:I74"/>
    <mergeCell ref="J74:K74"/>
    <mergeCell ref="C75:E75"/>
    <mergeCell ref="C76:E76"/>
    <mergeCell ref="C77:E77"/>
    <mergeCell ref="C78:E78"/>
    <mergeCell ref="C79:E79"/>
    <mergeCell ref="C90:K90"/>
    <mergeCell ref="C81:E81"/>
    <mergeCell ref="C82:E82"/>
    <mergeCell ref="C83:E83"/>
    <mergeCell ref="C84:E84"/>
    <mergeCell ref="C85:E85"/>
    <mergeCell ref="H85:I85"/>
    <mergeCell ref="C87:E87"/>
    <mergeCell ref="F87:G87"/>
    <mergeCell ref="H87:I87"/>
    <mergeCell ref="J87:K87"/>
    <mergeCell ref="C88:E88"/>
  </mergeCells>
  <phoneticPr fontId="16"/>
  <conditionalFormatting sqref="H75:H83">
    <cfRule type="expression" dxfId="13" priority="5">
      <formula>F75&gt;0</formula>
    </cfRule>
  </conditionalFormatting>
  <conditionalFormatting sqref="F75:F82">
    <cfRule type="expression" dxfId="12" priority="4">
      <formula>F75=0</formula>
    </cfRule>
  </conditionalFormatting>
  <conditionalFormatting sqref="J75:J84">
    <cfRule type="expression" dxfId="11" priority="3">
      <formula>J75=0</formula>
    </cfRule>
  </conditionalFormatting>
  <conditionalFormatting sqref="F85">
    <cfRule type="expression" dxfId="10" priority="2">
      <formula>F85=0</formula>
    </cfRule>
  </conditionalFormatting>
  <conditionalFormatting sqref="J85">
    <cfRule type="expression" dxfId="9" priority="1">
      <formula>J85=0</formula>
    </cfRule>
  </conditionalFormatting>
  <dataValidations count="1">
    <dataValidation type="list" allowBlank="1" showInputMessage="1" showErrorMessage="1" sqref="C63:C67 C25 C9 C11 C13 C15 C17 C19 C23 C89 C54:C58 C60:C61 C7 C21">
      <formula1>"□,■"</formula1>
    </dataValidation>
  </dataValidations>
  <pageMargins left="0.70866141732283472" right="0.70866141732283472" top="0.74803149606299213" bottom="0.74803149606299213" header="0.31496062992125984" footer="0.31496062992125984"/>
  <pageSetup paperSize="9" scale="60" orientation="portrait" blackAndWhite="1" r:id="rId1"/>
  <rowBreaks count="2" manualBreakCount="2">
    <brk id="49" min="1" max="11" man="1"/>
    <brk id="70" min="1"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'はじめに（ほ場一覧）'!$C$116:$C$123</xm:f>
          </x14:formula1>
          <xm:sqref>C34:D43</xm:sqref>
        </x14:dataValidation>
        <x14:dataValidation type="list" allowBlank="1" showInputMessage="1" showErrorMessage="1">
          <x14:formula1>
            <xm:f>'はじめに（ほ場一覧）'!$N$116:$N$120</xm:f>
          </x14:formula1>
          <xm:sqref>F34:G43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C1:AL24"/>
  <sheetViews>
    <sheetView view="pageBreakPreview" zoomScaleNormal="100" zoomScaleSheetLayoutView="100" workbookViewId="0">
      <selection activeCell="AL5" sqref="AL5"/>
    </sheetView>
  </sheetViews>
  <sheetFormatPr defaultColWidth="9.140625" defaultRowHeight="14.25"/>
  <cols>
    <col min="1" max="2" width="2.7109375" style="1" customWidth="1"/>
    <col min="3" max="35" width="2.7109375" style="2" customWidth="1"/>
    <col min="36" max="38" width="2.7109375" style="1" customWidth="1"/>
    <col min="39" max="16384" width="9.140625" style="1"/>
  </cols>
  <sheetData>
    <row r="1" spans="3:35">
      <c r="C1" s="1"/>
      <c r="D1" s="1"/>
      <c r="E1" s="1"/>
      <c r="F1" s="1"/>
      <c r="G1" s="1"/>
      <c r="H1" s="1"/>
      <c r="I1" s="1"/>
      <c r="J1" s="1"/>
      <c r="K1" s="1"/>
    </row>
    <row r="3" spans="3:35" ht="17.25" customHeight="1">
      <c r="C3" s="3" t="s">
        <v>0</v>
      </c>
    </row>
    <row r="4" spans="3:35" ht="17.25" customHeight="1">
      <c r="X4" s="984">
        <f>'はじめに（PC）'!D8</f>
        <v>45471</v>
      </c>
      <c r="Y4" s="985"/>
      <c r="Z4" s="985"/>
      <c r="AA4" s="985"/>
      <c r="AB4" s="985"/>
      <c r="AC4" s="985"/>
      <c r="AD4" s="985"/>
      <c r="AE4" s="985"/>
      <c r="AF4" s="985"/>
      <c r="AG4" s="985"/>
      <c r="AH4" s="985"/>
    </row>
    <row r="5" spans="3:35" ht="17.25" customHeight="1"/>
    <row r="6" spans="3:35" ht="17.25" customHeight="1">
      <c r="C6" s="988" t="str">
        <f>'はじめに（PC）'!D3&amp;""</f>
        <v>鳥取市</v>
      </c>
      <c r="D6" s="988"/>
      <c r="E6" s="988"/>
      <c r="F6" s="988"/>
      <c r="G6" s="988"/>
      <c r="H6" s="988"/>
      <c r="I6" s="274" t="s">
        <v>530</v>
      </c>
      <c r="J6" s="274"/>
      <c r="K6" s="274"/>
    </row>
    <row r="7" spans="3:35" ht="17.25" customHeight="1"/>
    <row r="8" spans="3:35">
      <c r="W8" s="5" t="s">
        <v>2</v>
      </c>
      <c r="AI8" s="4"/>
    </row>
    <row r="9" spans="3:35" ht="17.25" customHeight="1">
      <c r="W9" s="987" t="str">
        <f>'はじめに（PC）'!D4&amp;""</f>
        <v>○○組織</v>
      </c>
      <c r="X9" s="987"/>
      <c r="Y9" s="987"/>
      <c r="Z9" s="987"/>
      <c r="AA9" s="987"/>
      <c r="AB9" s="987"/>
      <c r="AC9" s="987"/>
      <c r="AD9" s="987"/>
      <c r="AE9" s="987"/>
      <c r="AF9" s="987"/>
      <c r="AG9" s="987"/>
      <c r="AH9" s="987"/>
      <c r="AI9" s="987"/>
    </row>
    <row r="10" spans="3:35">
      <c r="W10" s="5" t="s">
        <v>3</v>
      </c>
      <c r="AI10" s="4"/>
    </row>
    <row r="11" spans="3:35">
      <c r="W11" s="5" t="s">
        <v>4</v>
      </c>
      <c r="AI11" s="4"/>
    </row>
    <row r="12" spans="3:35" ht="17.25" customHeight="1">
      <c r="W12" s="987" t="str">
        <f>'はじめに（PC）'!D5&amp;""</f>
        <v>○○　○○</v>
      </c>
      <c r="X12" s="987"/>
      <c r="Y12" s="987"/>
      <c r="Z12" s="987"/>
      <c r="AA12" s="987"/>
      <c r="AB12" s="987"/>
      <c r="AC12" s="987"/>
      <c r="AD12" s="987"/>
      <c r="AE12" s="987"/>
      <c r="AF12" s="987"/>
      <c r="AG12" s="987"/>
      <c r="AH12" s="987"/>
      <c r="AI12" s="987"/>
    </row>
    <row r="13" spans="3:35" ht="17.25" customHeight="1">
      <c r="AI13" s="4"/>
    </row>
    <row r="14" spans="3:35" ht="17.25" customHeight="1">
      <c r="AI14" s="4"/>
    </row>
    <row r="15" spans="3:35" ht="22.5" customHeight="1">
      <c r="C15" s="273"/>
      <c r="D15" s="273"/>
      <c r="E15" s="273"/>
      <c r="F15" s="273"/>
      <c r="G15" s="273"/>
      <c r="H15" s="273"/>
      <c r="I15" s="273"/>
      <c r="J15" s="990" t="str">
        <f>'はじめに（PC）'!D7&amp;""</f>
        <v>令和６</v>
      </c>
      <c r="K15" s="990"/>
      <c r="L15" s="990"/>
      <c r="M15" s="990"/>
      <c r="N15" s="990"/>
      <c r="O15" s="989" t="s">
        <v>484</v>
      </c>
      <c r="P15" s="989"/>
      <c r="Q15" s="989"/>
      <c r="R15" s="989"/>
      <c r="S15" s="989"/>
      <c r="T15" s="989"/>
      <c r="U15" s="989"/>
      <c r="V15" s="989"/>
      <c r="W15" s="989"/>
      <c r="X15" s="989"/>
      <c r="Y15" s="989"/>
      <c r="Z15" s="989"/>
      <c r="AA15" s="989"/>
      <c r="AB15" s="989"/>
      <c r="AC15" s="989"/>
      <c r="AD15" s="989"/>
      <c r="AE15" s="989"/>
      <c r="AF15" s="989"/>
      <c r="AG15" s="989"/>
      <c r="AH15" s="989"/>
      <c r="AI15" s="1"/>
    </row>
    <row r="16" spans="3:35" ht="22.5" customHeight="1">
      <c r="C16" s="986" t="s">
        <v>485</v>
      </c>
      <c r="D16" s="986"/>
      <c r="E16" s="986"/>
      <c r="F16" s="986"/>
      <c r="G16" s="986"/>
      <c r="H16" s="986"/>
      <c r="I16" s="986"/>
      <c r="J16" s="986"/>
      <c r="K16" s="986"/>
      <c r="L16" s="986"/>
      <c r="M16" s="986"/>
      <c r="N16" s="986"/>
      <c r="O16" s="986"/>
      <c r="P16" s="986"/>
      <c r="Q16" s="986"/>
      <c r="R16" s="986"/>
      <c r="S16" s="986"/>
      <c r="T16" s="986"/>
      <c r="U16" s="986"/>
      <c r="V16" s="986"/>
      <c r="W16" s="986"/>
      <c r="X16" s="986"/>
      <c r="Y16" s="986"/>
      <c r="Z16" s="986"/>
      <c r="AA16" s="986"/>
      <c r="AB16" s="986"/>
      <c r="AC16" s="986"/>
      <c r="AD16" s="986"/>
      <c r="AE16" s="986"/>
      <c r="AF16" s="986"/>
      <c r="AG16" s="986"/>
      <c r="AH16" s="986"/>
      <c r="AI16" s="986"/>
    </row>
    <row r="18" spans="3:38" ht="59.25" customHeight="1">
      <c r="C18" s="2" t="s">
        <v>1</v>
      </c>
      <c r="D18" s="709" t="s">
        <v>5</v>
      </c>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5"/>
      <c r="AK18" s="5"/>
      <c r="AL18" s="5"/>
    </row>
    <row r="19" spans="3:38" ht="15.75" customHeight="1">
      <c r="AJ19" s="5"/>
      <c r="AK19" s="5"/>
      <c r="AL19" s="5"/>
    </row>
    <row r="20" spans="3:38" ht="15.75" customHeight="1">
      <c r="C20" s="710" t="s">
        <v>6</v>
      </c>
      <c r="D20" s="710"/>
      <c r="E20" s="710"/>
      <c r="F20" s="710"/>
      <c r="G20" s="710"/>
      <c r="H20" s="710"/>
      <c r="I20" s="710"/>
      <c r="J20" s="710"/>
      <c r="K20" s="710"/>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0"/>
      <c r="AI20" s="710"/>
      <c r="AJ20" s="5"/>
      <c r="AK20" s="5"/>
      <c r="AL20" s="5"/>
    </row>
    <row r="21" spans="3:38" ht="15.75" customHeight="1">
      <c r="AJ21" s="5"/>
      <c r="AK21" s="5"/>
      <c r="AL21" s="5"/>
    </row>
    <row r="22" spans="3:38" ht="15.75" customHeight="1">
      <c r="C22" s="6" t="s">
        <v>7</v>
      </c>
      <c r="AJ22" s="5"/>
      <c r="AK22" s="5"/>
      <c r="AL22" s="5"/>
    </row>
    <row r="23" spans="3:38" ht="15.75" customHeight="1">
      <c r="AJ23" s="5"/>
      <c r="AK23" s="5"/>
      <c r="AL23" s="5"/>
    </row>
    <row r="24" spans="3:38" ht="15.75" customHeight="1">
      <c r="AJ24" s="5"/>
      <c r="AK24" s="5"/>
      <c r="AL24" s="5"/>
    </row>
  </sheetData>
  <mergeCells count="9">
    <mergeCell ref="X4:AH4"/>
    <mergeCell ref="C16:AI16"/>
    <mergeCell ref="D18:AI18"/>
    <mergeCell ref="C20:AI20"/>
    <mergeCell ref="W9:AI9"/>
    <mergeCell ref="W12:AI12"/>
    <mergeCell ref="C6:H6"/>
    <mergeCell ref="O15:AH15"/>
    <mergeCell ref="J15:N15"/>
  </mergeCells>
  <phoneticPr fontId="13"/>
  <pageMargins left="0.70866141732283472" right="0.70866141732283472" top="0.74803149606299213" bottom="0.74803149606299213" header="0.31496062992125984" footer="0.31496062992125984"/>
  <pageSetup paperSize="9" scale="93"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C4:X100"/>
  <sheetViews>
    <sheetView view="pageBreakPreview" zoomScale="40" zoomScaleNormal="50" zoomScaleSheetLayoutView="40" workbookViewId="0">
      <selection activeCell="D13" sqref="D13:G13"/>
    </sheetView>
  </sheetViews>
  <sheetFormatPr defaultColWidth="8.85546875" defaultRowHeight="18.75"/>
  <cols>
    <col min="1" max="1" width="8.85546875" style="9"/>
    <col min="2" max="2" width="24.5703125" style="9" customWidth="1"/>
    <col min="3" max="3" width="26.85546875" style="9" customWidth="1"/>
    <col min="4" max="4" width="16.42578125" style="9" customWidth="1"/>
    <col min="5" max="5" width="29.140625" style="9" customWidth="1"/>
    <col min="6" max="6" width="22.85546875" style="9" customWidth="1"/>
    <col min="7" max="7" width="24.85546875" style="9" customWidth="1"/>
    <col min="8" max="8" width="25.85546875" style="9" customWidth="1"/>
    <col min="9" max="9" width="19.5703125" style="9" customWidth="1"/>
    <col min="10" max="10" width="15.85546875" style="9" customWidth="1"/>
    <col min="11" max="11" width="37.7109375" style="9" customWidth="1"/>
    <col min="12" max="12" width="16.85546875" style="9" customWidth="1"/>
    <col min="13" max="13" width="26.85546875" style="9" customWidth="1"/>
    <col min="14" max="14" width="37.140625" style="9" customWidth="1"/>
    <col min="15" max="15" width="34.140625" style="9" customWidth="1"/>
    <col min="16" max="16" width="38" style="9" customWidth="1"/>
    <col min="17" max="17" width="30.42578125" style="9" customWidth="1"/>
    <col min="18" max="18" width="29" style="9" customWidth="1"/>
    <col min="19" max="19" width="12.7109375" style="9" customWidth="1"/>
    <col min="20" max="21" width="8.85546875" style="9" customWidth="1"/>
    <col min="22" max="25" width="8.85546875" style="9"/>
    <col min="26" max="27" width="5.28515625" style="9" customWidth="1"/>
    <col min="28" max="16384" width="8.85546875" style="9"/>
  </cols>
  <sheetData>
    <row r="4" spans="3:24" ht="42" customHeight="1">
      <c r="C4" s="7" t="s">
        <v>8</v>
      </c>
      <c r="D4" s="8"/>
      <c r="E4" s="8"/>
      <c r="F4" s="8"/>
      <c r="G4" s="8"/>
      <c r="H4" s="8"/>
    </row>
    <row r="6" spans="3:24" ht="42">
      <c r="C6" s="10" t="s">
        <v>9</v>
      </c>
      <c r="D6" s="11"/>
      <c r="E6" s="11"/>
      <c r="F6" s="11"/>
      <c r="G6" s="11"/>
      <c r="H6" s="11"/>
      <c r="I6" s="12"/>
      <c r="J6" s="12"/>
      <c r="K6" s="12"/>
      <c r="L6" s="12"/>
      <c r="M6" s="12"/>
      <c r="N6" s="12"/>
      <c r="O6" s="12"/>
      <c r="P6" s="12"/>
      <c r="Q6" s="12"/>
      <c r="R6" s="12"/>
    </row>
    <row r="7" spans="3:24" ht="19.5" customHeight="1">
      <c r="C7" s="12"/>
      <c r="D7" s="12"/>
      <c r="E7" s="12"/>
      <c r="F7" s="12"/>
      <c r="G7" s="12"/>
      <c r="H7" s="12"/>
      <c r="I7" s="12"/>
      <c r="J7" s="12"/>
      <c r="K7" s="12"/>
      <c r="L7" s="12"/>
      <c r="M7" s="12"/>
      <c r="N7" s="12"/>
      <c r="O7" s="12"/>
      <c r="P7" s="12"/>
      <c r="Q7" s="12"/>
      <c r="R7" s="12"/>
    </row>
    <row r="8" spans="3:24" ht="35.1" customHeight="1">
      <c r="C8" s="13" t="s">
        <v>10</v>
      </c>
      <c r="D8" s="13"/>
      <c r="E8" s="13"/>
      <c r="F8" s="13"/>
      <c r="G8" s="13"/>
      <c r="H8" s="13"/>
      <c r="I8" s="13"/>
      <c r="J8" s="13"/>
      <c r="N8" s="13" t="s">
        <v>11</v>
      </c>
      <c r="O8" s="13"/>
      <c r="P8" s="13"/>
      <c r="Q8" s="13"/>
      <c r="R8" s="13"/>
    </row>
    <row r="9" spans="3:24" ht="35.1" customHeight="1">
      <c r="C9" s="13" t="s">
        <v>12</v>
      </c>
      <c r="D9" s="13"/>
      <c r="E9" s="13"/>
      <c r="F9" s="13"/>
      <c r="G9" s="13"/>
      <c r="H9" s="13"/>
      <c r="I9" s="13"/>
      <c r="J9" s="13"/>
      <c r="N9" s="13" t="s">
        <v>13</v>
      </c>
      <c r="O9" s="13"/>
      <c r="P9" s="13"/>
      <c r="Q9" s="13"/>
      <c r="R9" s="13"/>
    </row>
    <row r="10" spans="3:24" ht="35.1" customHeight="1">
      <c r="C10" s="13" t="s">
        <v>14</v>
      </c>
      <c r="D10" s="13"/>
      <c r="E10" s="13"/>
      <c r="F10" s="13"/>
      <c r="G10" s="13"/>
      <c r="H10" s="13"/>
      <c r="I10" s="13"/>
      <c r="J10" s="13"/>
      <c r="K10" s="13"/>
      <c r="N10" s="13" t="s">
        <v>15</v>
      </c>
      <c r="O10" s="13"/>
      <c r="P10" s="13"/>
      <c r="Q10" s="13"/>
      <c r="R10" s="13"/>
    </row>
    <row r="11" spans="3:24" ht="55.5" customHeight="1">
      <c r="C11" s="13"/>
      <c r="D11" s="13"/>
      <c r="E11" s="13"/>
      <c r="F11" s="13"/>
      <c r="G11" s="13"/>
      <c r="H11" s="13"/>
      <c r="I11" s="13"/>
      <c r="J11" s="13"/>
      <c r="K11" s="13"/>
      <c r="L11" s="13"/>
      <c r="M11" s="13"/>
      <c r="N11" s="13"/>
      <c r="O11" s="13"/>
      <c r="P11" s="13"/>
      <c r="Q11" s="13"/>
      <c r="R11" s="13"/>
    </row>
    <row r="12" spans="3:24" ht="48.75" customHeight="1">
      <c r="C12" s="13" t="s">
        <v>16</v>
      </c>
      <c r="D12" s="1055" t="str">
        <f>'はじめに（PC）'!D4&amp;""</f>
        <v>○○組織</v>
      </c>
      <c r="E12" s="1055"/>
      <c r="F12" s="1055"/>
      <c r="G12" s="1055"/>
      <c r="H12" s="388" t="s">
        <v>17</v>
      </c>
      <c r="I12" s="13" t="s">
        <v>18</v>
      </c>
      <c r="J12" s="13"/>
      <c r="K12" s="13"/>
      <c r="L12" s="13"/>
      <c r="M12" s="13"/>
      <c r="N12" s="13"/>
      <c r="O12" s="13"/>
      <c r="P12" s="13"/>
      <c r="Q12" s="13"/>
      <c r="R12" s="13"/>
    </row>
    <row r="13" spans="3:24" ht="48.75" customHeight="1">
      <c r="C13" s="13" t="s">
        <v>19</v>
      </c>
      <c r="D13" s="1056"/>
      <c r="E13" s="1056"/>
      <c r="F13" s="1056"/>
      <c r="G13" s="1056"/>
      <c r="H13" s="14"/>
      <c r="I13" s="13" t="s">
        <v>20</v>
      </c>
      <c r="J13" s="13"/>
      <c r="K13" s="13"/>
      <c r="L13" s="13"/>
      <c r="M13" s="1056"/>
      <c r="N13" s="1056"/>
      <c r="O13" s="1056"/>
      <c r="P13" s="14"/>
      <c r="Q13" s="14"/>
      <c r="R13" s="14"/>
    </row>
    <row r="14" spans="3:24" ht="48.75" customHeight="1">
      <c r="C14" s="8"/>
      <c r="D14" s="14"/>
      <c r="E14" s="14"/>
      <c r="F14" s="14"/>
      <c r="G14" s="14"/>
      <c r="H14" s="14"/>
      <c r="I14" s="14" t="s">
        <v>21</v>
      </c>
      <c r="J14" s="13"/>
      <c r="K14" s="13"/>
      <c r="L14" s="13"/>
      <c r="M14" s="1057"/>
      <c r="N14" s="1057"/>
      <c r="O14" s="1057"/>
      <c r="P14" s="1057"/>
      <c r="Q14" s="1057"/>
      <c r="R14" s="1057"/>
      <c r="S14" s="1057"/>
      <c r="T14" s="1057"/>
      <c r="U14" s="1057"/>
      <c r="V14" s="14"/>
      <c r="W14" s="14"/>
      <c r="X14" s="14"/>
    </row>
    <row r="15" spans="3:24" ht="31.5" customHeight="1">
      <c r="C15" s="13"/>
      <c r="D15" s="13"/>
      <c r="E15" s="13"/>
      <c r="F15" s="13"/>
      <c r="G15" s="13"/>
      <c r="H15" s="13"/>
      <c r="I15" s="13"/>
      <c r="J15" s="13"/>
      <c r="K15" s="13"/>
      <c r="L15" s="15"/>
      <c r="M15" s="1057"/>
      <c r="N15" s="1057"/>
      <c r="O15" s="1057"/>
      <c r="P15" s="1057"/>
      <c r="Q15" s="1057"/>
      <c r="R15" s="1057"/>
      <c r="S15" s="1057"/>
      <c r="T15" s="1057"/>
      <c r="U15" s="1057"/>
    </row>
    <row r="16" spans="3:24" ht="35.1" customHeight="1">
      <c r="C16" s="17" t="s">
        <v>22</v>
      </c>
      <c r="D16" s="13"/>
      <c r="E16" s="13"/>
      <c r="F16" s="13"/>
      <c r="G16" s="13"/>
      <c r="H16" s="13"/>
      <c r="I16" s="13"/>
      <c r="J16" s="13"/>
      <c r="K16" s="13"/>
      <c r="L16" s="13"/>
      <c r="M16" s="13"/>
      <c r="N16" s="13"/>
      <c r="O16" s="13"/>
      <c r="P16" s="13"/>
      <c r="Q16" s="13"/>
      <c r="R16" s="13"/>
      <c r="S16" s="18"/>
    </row>
    <row r="17" spans="3:19" ht="48" customHeight="1">
      <c r="C17" s="13" t="s">
        <v>23</v>
      </c>
      <c r="D17" s="13"/>
      <c r="E17" s="13"/>
      <c r="F17" s="13"/>
      <c r="G17" s="13"/>
      <c r="H17" s="13"/>
      <c r="I17" s="13"/>
      <c r="J17" s="13"/>
      <c r="K17" s="13"/>
      <c r="L17" s="13"/>
      <c r="M17" s="13"/>
      <c r="N17" s="13"/>
      <c r="O17" s="13"/>
      <c r="P17" s="13"/>
      <c r="Q17" s="13"/>
      <c r="R17" s="13"/>
      <c r="S17" s="18"/>
    </row>
    <row r="18" spans="3:19" ht="108" customHeight="1" thickBot="1">
      <c r="C18" s="1002" t="s">
        <v>24</v>
      </c>
      <c r="D18" s="1003"/>
      <c r="E18" s="1002" t="s">
        <v>25</v>
      </c>
      <c r="F18" s="1003"/>
      <c r="G18" s="1003"/>
      <c r="H18" s="1003"/>
      <c r="I18" s="1003"/>
      <c r="J18" s="1004"/>
      <c r="K18" s="19" t="s">
        <v>26</v>
      </c>
      <c r="L18" s="1002" t="s">
        <v>27</v>
      </c>
      <c r="M18" s="1004"/>
      <c r="N18" s="1005" t="s">
        <v>28</v>
      </c>
      <c r="O18" s="1007"/>
      <c r="P18" s="20" t="s">
        <v>29</v>
      </c>
      <c r="Q18" s="20" t="s">
        <v>30</v>
      </c>
      <c r="R18" s="20" t="s">
        <v>31</v>
      </c>
      <c r="S18" s="21"/>
    </row>
    <row r="19" spans="3:19" ht="45" customHeight="1" thickTop="1">
      <c r="C19" s="1048"/>
      <c r="D19" s="1049"/>
      <c r="E19" s="1050"/>
      <c r="F19" s="1051"/>
      <c r="G19" s="1051"/>
      <c r="H19" s="1051"/>
      <c r="I19" s="1051"/>
      <c r="J19" s="1052"/>
      <c r="K19" s="554"/>
      <c r="L19" s="1053"/>
      <c r="M19" s="1054"/>
      <c r="N19" s="1018"/>
      <c r="O19" s="1020"/>
      <c r="P19" s="310"/>
      <c r="Q19" s="310"/>
      <c r="R19" s="310"/>
      <c r="S19" s="8"/>
    </row>
    <row r="20" spans="3:19" ht="45" customHeight="1">
      <c r="C20" s="1040"/>
      <c r="D20" s="1041"/>
      <c r="E20" s="1042"/>
      <c r="F20" s="1043"/>
      <c r="G20" s="1043"/>
      <c r="H20" s="1043"/>
      <c r="I20" s="1043"/>
      <c r="J20" s="1044"/>
      <c r="K20" s="555"/>
      <c r="L20" s="1045"/>
      <c r="M20" s="1045"/>
      <c r="N20" s="1009"/>
      <c r="O20" s="1011"/>
      <c r="P20" s="609"/>
      <c r="Q20" s="310"/>
      <c r="R20" s="609"/>
      <c r="S20" s="8"/>
    </row>
    <row r="21" spans="3:19" ht="45" customHeight="1">
      <c r="C21" s="1040"/>
      <c r="D21" s="1041"/>
      <c r="E21" s="1042"/>
      <c r="F21" s="1043"/>
      <c r="G21" s="1043"/>
      <c r="H21" s="1043"/>
      <c r="I21" s="1043"/>
      <c r="J21" s="1044"/>
      <c r="K21" s="555"/>
      <c r="L21" s="1045"/>
      <c r="M21" s="1045"/>
      <c r="N21" s="1009"/>
      <c r="O21" s="1011"/>
      <c r="P21" s="609"/>
      <c r="Q21" s="310"/>
      <c r="R21" s="609"/>
      <c r="S21" s="8"/>
    </row>
    <row r="22" spans="3:19" ht="45" customHeight="1">
      <c r="C22" s="1040"/>
      <c r="D22" s="1041"/>
      <c r="E22" s="1042"/>
      <c r="F22" s="1043"/>
      <c r="G22" s="1043"/>
      <c r="H22" s="1043"/>
      <c r="I22" s="1043"/>
      <c r="J22" s="1044"/>
      <c r="K22" s="555"/>
      <c r="L22" s="1045"/>
      <c r="M22" s="1045"/>
      <c r="N22" s="1009"/>
      <c r="O22" s="1011"/>
      <c r="P22" s="609"/>
      <c r="Q22" s="310"/>
      <c r="R22" s="609"/>
      <c r="S22" s="8"/>
    </row>
    <row r="23" spans="3:19" ht="45" customHeight="1">
      <c r="C23" s="1040"/>
      <c r="D23" s="1041"/>
      <c r="E23" s="1042"/>
      <c r="F23" s="1043"/>
      <c r="G23" s="1043"/>
      <c r="H23" s="1043"/>
      <c r="I23" s="1043"/>
      <c r="J23" s="1044"/>
      <c r="K23" s="555"/>
      <c r="L23" s="1045"/>
      <c r="M23" s="1045"/>
      <c r="N23" s="1009"/>
      <c r="O23" s="1011"/>
      <c r="P23" s="405"/>
      <c r="Q23" s="310"/>
      <c r="R23" s="405"/>
      <c r="S23" s="8"/>
    </row>
    <row r="24" spans="3:19" ht="45" customHeight="1">
      <c r="C24" s="1040"/>
      <c r="D24" s="1041"/>
      <c r="E24" s="1042"/>
      <c r="F24" s="1043"/>
      <c r="G24" s="1043"/>
      <c r="H24" s="1043"/>
      <c r="I24" s="1043"/>
      <c r="J24" s="1044"/>
      <c r="K24" s="555"/>
      <c r="L24" s="1045"/>
      <c r="M24" s="1045"/>
      <c r="N24" s="1046"/>
      <c r="O24" s="1047"/>
      <c r="P24" s="405"/>
      <c r="Q24" s="310"/>
      <c r="R24" s="405"/>
      <c r="S24" s="8"/>
    </row>
    <row r="25" spans="3:19" ht="30" customHeight="1">
      <c r="C25" s="13" t="s">
        <v>32</v>
      </c>
      <c r="D25" s="13"/>
      <c r="E25" s="13"/>
      <c r="F25" s="13"/>
      <c r="G25" s="13"/>
      <c r="H25" s="13"/>
      <c r="I25" s="13"/>
      <c r="J25" s="13"/>
      <c r="K25" s="13"/>
      <c r="L25" s="13"/>
      <c r="M25" s="13"/>
      <c r="N25" s="13"/>
      <c r="O25" s="13"/>
      <c r="P25" s="13"/>
      <c r="Q25" s="13"/>
      <c r="R25" s="13"/>
      <c r="S25" s="8"/>
    </row>
    <row r="26" spans="3:19" ht="30" customHeight="1">
      <c r="C26" s="13" t="s">
        <v>33</v>
      </c>
      <c r="D26" s="13"/>
      <c r="E26" s="13"/>
      <c r="F26" s="13"/>
      <c r="G26" s="13"/>
      <c r="H26" s="13"/>
      <c r="I26" s="13"/>
      <c r="J26" s="13"/>
      <c r="K26" s="13"/>
      <c r="L26" s="13"/>
      <c r="M26" s="13"/>
      <c r="N26" s="13"/>
      <c r="O26" s="13"/>
      <c r="P26" s="13"/>
      <c r="Q26" s="13"/>
      <c r="R26" s="13"/>
      <c r="S26" s="8"/>
    </row>
    <row r="27" spans="3:19" ht="30" customHeight="1">
      <c r="C27" s="13" t="s">
        <v>34</v>
      </c>
      <c r="D27" s="13"/>
      <c r="E27" s="13"/>
      <c r="F27" s="13"/>
      <c r="G27" s="13"/>
      <c r="H27" s="13"/>
      <c r="I27" s="13"/>
      <c r="J27" s="13"/>
      <c r="K27" s="13"/>
      <c r="L27" s="13"/>
      <c r="M27" s="13"/>
      <c r="N27" s="13"/>
      <c r="O27" s="13"/>
      <c r="P27" s="13"/>
      <c r="Q27" s="13"/>
      <c r="R27" s="13"/>
      <c r="S27" s="8"/>
    </row>
    <row r="28" spans="3:19" ht="30" customHeight="1">
      <c r="C28" s="13"/>
      <c r="D28" s="13"/>
      <c r="E28" s="13"/>
      <c r="F28" s="13"/>
      <c r="G28" s="13"/>
      <c r="H28" s="13"/>
      <c r="I28" s="13"/>
      <c r="J28" s="13"/>
      <c r="K28" s="13"/>
      <c r="L28" s="13"/>
      <c r="M28" s="13"/>
      <c r="N28" s="13"/>
      <c r="O28" s="13"/>
      <c r="P28" s="13"/>
      <c r="Q28" s="13"/>
      <c r="R28" s="13"/>
    </row>
    <row r="29" spans="3:19" ht="55.5" customHeight="1">
      <c r="C29" s="13" t="s">
        <v>35</v>
      </c>
      <c r="D29" s="13"/>
      <c r="E29" s="13"/>
      <c r="F29" s="13"/>
      <c r="G29" s="13"/>
      <c r="H29" s="13"/>
      <c r="I29" s="13"/>
      <c r="J29" s="13"/>
      <c r="K29" s="13"/>
      <c r="L29" s="13"/>
      <c r="M29" s="13"/>
      <c r="N29" s="13"/>
      <c r="O29" s="13"/>
      <c r="P29" s="13"/>
      <c r="Q29" s="13"/>
      <c r="R29" s="13"/>
    </row>
    <row r="30" spans="3:19" ht="65.099999999999994" customHeight="1" thickBot="1">
      <c r="C30" s="1002" t="s">
        <v>36</v>
      </c>
      <c r="D30" s="1003"/>
      <c r="E30" s="1003"/>
      <c r="F30" s="1003"/>
      <c r="G30" s="1004"/>
      <c r="H30" s="1002" t="s">
        <v>37</v>
      </c>
      <c r="I30" s="1003"/>
      <c r="J30" s="1003"/>
      <c r="K30" s="1003"/>
      <c r="L30" s="1002" t="s">
        <v>38</v>
      </c>
      <c r="M30" s="1003"/>
      <c r="N30" s="1004"/>
      <c r="O30" s="1002" t="s">
        <v>39</v>
      </c>
      <c r="P30" s="1004"/>
      <c r="Q30" s="1002" t="s">
        <v>40</v>
      </c>
      <c r="R30" s="1004"/>
    </row>
    <row r="31" spans="3:19" ht="65.099999999999994" customHeight="1" thickTop="1">
      <c r="C31" s="1035" t="s">
        <v>41</v>
      </c>
      <c r="D31" s="1036"/>
      <c r="E31" s="1037" t="s">
        <v>42</v>
      </c>
      <c r="F31" s="1037"/>
      <c r="G31" s="1038"/>
      <c r="H31" s="1033"/>
      <c r="I31" s="1039"/>
      <c r="J31" s="1039"/>
      <c r="K31" s="1039"/>
      <c r="L31" s="1033"/>
      <c r="M31" s="1039"/>
      <c r="N31" s="1034"/>
      <c r="O31" s="1033"/>
      <c r="P31" s="1034"/>
      <c r="Q31" s="1033"/>
      <c r="R31" s="1034"/>
    </row>
    <row r="32" spans="3:19" ht="45" customHeight="1">
      <c r="C32" s="1013"/>
      <c r="D32" s="1032"/>
      <c r="E32" s="1014"/>
      <c r="F32" s="1014"/>
      <c r="G32" s="1015"/>
      <c r="H32" s="1013"/>
      <c r="I32" s="1014"/>
      <c r="J32" s="1014"/>
      <c r="K32" s="1014"/>
      <c r="L32" s="1013"/>
      <c r="M32" s="1014"/>
      <c r="N32" s="1015"/>
      <c r="O32" s="1013"/>
      <c r="P32" s="1015"/>
      <c r="Q32" s="1013"/>
      <c r="R32" s="1015"/>
    </row>
    <row r="33" spans="3:18" ht="45" customHeight="1">
      <c r="C33" s="1013"/>
      <c r="D33" s="1032"/>
      <c r="E33" s="1010"/>
      <c r="F33" s="1010"/>
      <c r="G33" s="1011"/>
      <c r="H33" s="1013"/>
      <c r="I33" s="1014"/>
      <c r="J33" s="1014"/>
      <c r="K33" s="1014"/>
      <c r="L33" s="1013"/>
      <c r="M33" s="1014"/>
      <c r="N33" s="1015"/>
      <c r="O33" s="1013"/>
      <c r="P33" s="1015"/>
      <c r="Q33" s="1013"/>
      <c r="R33" s="1015"/>
    </row>
    <row r="34" spans="3:18" ht="45" customHeight="1">
      <c r="C34" s="1013"/>
      <c r="D34" s="1032"/>
      <c r="E34" s="1014"/>
      <c r="F34" s="1014"/>
      <c r="G34" s="1014"/>
      <c r="H34" s="1013"/>
      <c r="I34" s="1014"/>
      <c r="J34" s="1014"/>
      <c r="K34" s="1014"/>
      <c r="L34" s="1013"/>
      <c r="M34" s="1014"/>
      <c r="N34" s="1015"/>
      <c r="O34" s="1013"/>
      <c r="P34" s="1015"/>
      <c r="Q34" s="1013"/>
      <c r="R34" s="1015"/>
    </row>
    <row r="35" spans="3:18" ht="65.099999999999994" customHeight="1">
      <c r="C35" s="1026" t="s">
        <v>43</v>
      </c>
      <c r="D35" s="1027"/>
      <c r="E35" s="1027"/>
      <c r="F35" s="1027"/>
      <c r="G35" s="1028"/>
      <c r="H35" s="1029"/>
      <c r="I35" s="1030"/>
      <c r="J35" s="1030"/>
      <c r="K35" s="1030"/>
      <c r="L35" s="1029"/>
      <c r="M35" s="1030"/>
      <c r="N35" s="1031"/>
      <c r="O35" s="1029"/>
      <c r="P35" s="1031"/>
      <c r="Q35" s="1029"/>
      <c r="R35" s="1031"/>
    </row>
    <row r="36" spans="3:18" ht="45.75" customHeight="1">
      <c r="C36" s="1013"/>
      <c r="D36" s="1014"/>
      <c r="E36" s="1014"/>
      <c r="F36" s="1014"/>
      <c r="G36" s="1015"/>
      <c r="H36" s="1013"/>
      <c r="I36" s="1014"/>
      <c r="J36" s="1014"/>
      <c r="K36" s="1014"/>
      <c r="L36" s="1013"/>
      <c r="M36" s="1014"/>
      <c r="N36" s="1015"/>
      <c r="O36" s="1013"/>
      <c r="P36" s="1015"/>
      <c r="Q36" s="1013"/>
      <c r="R36" s="1015"/>
    </row>
    <row r="37" spans="3:18" ht="45.75" customHeight="1">
      <c r="C37" s="1013"/>
      <c r="D37" s="1014"/>
      <c r="E37" s="1014"/>
      <c r="F37" s="1014"/>
      <c r="G37" s="1015"/>
      <c r="H37" s="1013"/>
      <c r="I37" s="1014"/>
      <c r="J37" s="1014"/>
      <c r="K37" s="1014"/>
      <c r="L37" s="1013"/>
      <c r="M37" s="1014"/>
      <c r="N37" s="1015"/>
      <c r="O37" s="1013"/>
      <c r="P37" s="1015"/>
      <c r="Q37" s="1013"/>
      <c r="R37" s="1015"/>
    </row>
    <row r="38" spans="3:18" ht="45.75" customHeight="1">
      <c r="C38" s="1013"/>
      <c r="D38" s="1014"/>
      <c r="E38" s="1014"/>
      <c r="F38" s="1014"/>
      <c r="G38" s="1015"/>
      <c r="H38" s="1013"/>
      <c r="I38" s="1014"/>
      <c r="J38" s="1014"/>
      <c r="K38" s="1014"/>
      <c r="L38" s="1013"/>
      <c r="M38" s="1014"/>
      <c r="N38" s="1015"/>
      <c r="O38" s="1013"/>
      <c r="P38" s="1015"/>
      <c r="Q38" s="1013"/>
      <c r="R38" s="1015"/>
    </row>
    <row r="39" spans="3:18" ht="65.099999999999994" customHeight="1">
      <c r="C39" s="1026" t="s">
        <v>44</v>
      </c>
      <c r="D39" s="1027"/>
      <c r="E39" s="1027"/>
      <c r="F39" s="1027"/>
      <c r="G39" s="1028"/>
      <c r="H39" s="1029"/>
      <c r="I39" s="1030"/>
      <c r="J39" s="1030"/>
      <c r="K39" s="1030"/>
      <c r="L39" s="1029"/>
      <c r="M39" s="1030"/>
      <c r="N39" s="1031"/>
      <c r="O39" s="1029"/>
      <c r="P39" s="1031"/>
      <c r="Q39" s="1029"/>
      <c r="R39" s="1031"/>
    </row>
    <row r="40" spans="3:18" ht="45.75" customHeight="1">
      <c r="C40" s="1013"/>
      <c r="D40" s="1014"/>
      <c r="E40" s="1014"/>
      <c r="F40" s="1014"/>
      <c r="G40" s="1015"/>
      <c r="H40" s="1013"/>
      <c r="I40" s="1014"/>
      <c r="J40" s="1014"/>
      <c r="K40" s="1014"/>
      <c r="L40" s="1013"/>
      <c r="M40" s="1014"/>
      <c r="N40" s="1015"/>
      <c r="O40" s="1013"/>
      <c r="P40" s="1015"/>
      <c r="Q40" s="1013"/>
      <c r="R40" s="1015"/>
    </row>
    <row r="41" spans="3:18" ht="45.75" customHeight="1">
      <c r="C41" s="1013"/>
      <c r="D41" s="1014"/>
      <c r="E41" s="1014"/>
      <c r="F41" s="1014"/>
      <c r="G41" s="1015"/>
      <c r="H41" s="1013"/>
      <c r="I41" s="1014"/>
      <c r="J41" s="1014"/>
      <c r="K41" s="1014"/>
      <c r="L41" s="1013"/>
      <c r="M41" s="1014"/>
      <c r="N41" s="1015"/>
      <c r="O41" s="1013"/>
      <c r="P41" s="1015"/>
      <c r="Q41" s="1013"/>
      <c r="R41" s="1015"/>
    </row>
    <row r="42" spans="3:18" ht="45.75" customHeight="1">
      <c r="C42" s="1013"/>
      <c r="D42" s="1014"/>
      <c r="E42" s="1014"/>
      <c r="F42" s="1014"/>
      <c r="G42" s="1015"/>
      <c r="H42" s="1013"/>
      <c r="I42" s="1014"/>
      <c r="J42" s="1014"/>
      <c r="K42" s="1014"/>
      <c r="L42" s="1013"/>
      <c r="M42" s="1014"/>
      <c r="N42" s="1015"/>
      <c r="O42" s="1013"/>
      <c r="P42" s="1015"/>
      <c r="Q42" s="1013"/>
      <c r="R42" s="1015"/>
    </row>
    <row r="43" spans="3:18" ht="21" customHeight="1">
      <c r="C43" s="16"/>
      <c r="D43" s="16"/>
      <c r="E43" s="16"/>
      <c r="F43" s="16"/>
      <c r="G43" s="16"/>
      <c r="H43" s="16"/>
      <c r="I43" s="16"/>
      <c r="J43" s="16"/>
      <c r="K43" s="16"/>
      <c r="L43" s="16"/>
      <c r="M43" s="16"/>
      <c r="N43" s="16"/>
      <c r="O43" s="16"/>
      <c r="P43" s="13"/>
      <c r="Q43" s="16"/>
      <c r="R43" s="16"/>
    </row>
    <row r="44" spans="3:18" ht="24.95" customHeight="1">
      <c r="C44" s="16"/>
      <c r="D44" s="16"/>
      <c r="E44" s="16"/>
      <c r="F44" s="16"/>
      <c r="G44" s="16"/>
      <c r="H44" s="16"/>
      <c r="I44" s="16"/>
      <c r="J44" s="13"/>
      <c r="K44" s="13"/>
      <c r="L44" s="13"/>
      <c r="M44" s="13"/>
      <c r="N44" s="13"/>
      <c r="O44" s="13"/>
      <c r="P44" s="13"/>
      <c r="Q44" s="13"/>
      <c r="R44" s="13"/>
    </row>
    <row r="45" spans="3:18" ht="24.95" customHeight="1">
      <c r="C45" s="13"/>
      <c r="D45" s="13"/>
      <c r="E45" s="13"/>
      <c r="F45" s="13"/>
      <c r="G45" s="13"/>
      <c r="H45" s="13"/>
      <c r="I45" s="13"/>
      <c r="J45" s="13"/>
      <c r="K45" s="13"/>
      <c r="L45" s="13"/>
      <c r="M45" s="13"/>
      <c r="N45" s="13"/>
      <c r="O45" s="13"/>
      <c r="P45" s="13"/>
      <c r="Q45" s="13"/>
      <c r="R45" s="13"/>
    </row>
    <row r="46" spans="3:18" ht="44.25" customHeight="1">
      <c r="C46" s="15" t="s">
        <v>45</v>
      </c>
      <c r="D46" s="13"/>
      <c r="E46" s="13"/>
      <c r="F46" s="13"/>
      <c r="G46" s="13"/>
      <c r="H46" s="13"/>
      <c r="I46" s="13"/>
      <c r="J46" s="13"/>
      <c r="K46" s="13"/>
      <c r="L46" s="13"/>
      <c r="M46" s="13"/>
      <c r="N46" s="13"/>
      <c r="O46" s="13"/>
      <c r="P46" s="13"/>
      <c r="Q46" s="13"/>
      <c r="R46" s="13"/>
    </row>
    <row r="47" spans="3:18" ht="69.95" customHeight="1" thickBot="1">
      <c r="C47" s="1002" t="s">
        <v>46</v>
      </c>
      <c r="D47" s="1003"/>
      <c r="E47" s="1003"/>
      <c r="F47" s="1003"/>
      <c r="G47" s="1004"/>
      <c r="H47" s="1002" t="s">
        <v>47</v>
      </c>
      <c r="I47" s="1003"/>
      <c r="J47" s="1003"/>
      <c r="K47" s="1004"/>
      <c r="L47" s="1002" t="s">
        <v>38</v>
      </c>
      <c r="M47" s="1003"/>
      <c r="N47" s="1004"/>
      <c r="O47" s="1002" t="s">
        <v>39</v>
      </c>
      <c r="P47" s="1004"/>
      <c r="Q47" s="1002" t="s">
        <v>40</v>
      </c>
      <c r="R47" s="1004"/>
    </row>
    <row r="48" spans="3:18" ht="47.25" customHeight="1" thickTop="1">
      <c r="C48" s="1018"/>
      <c r="D48" s="1019"/>
      <c r="E48" s="1019"/>
      <c r="F48" s="1019"/>
      <c r="G48" s="1020"/>
      <c r="H48" s="1018"/>
      <c r="I48" s="1019"/>
      <c r="J48" s="1019"/>
      <c r="K48" s="1020"/>
      <c r="L48" s="1018"/>
      <c r="M48" s="1019"/>
      <c r="N48" s="1020"/>
      <c r="O48" s="1024"/>
      <c r="P48" s="1025"/>
      <c r="Q48" s="1018"/>
      <c r="R48" s="1020"/>
    </row>
    <row r="49" spans="3:18" ht="47.25" customHeight="1">
      <c r="C49" s="1009"/>
      <c r="D49" s="1010"/>
      <c r="E49" s="1010"/>
      <c r="F49" s="1010"/>
      <c r="G49" s="1011"/>
      <c r="H49" s="1009"/>
      <c r="I49" s="1010"/>
      <c r="J49" s="1010"/>
      <c r="K49" s="1011"/>
      <c r="L49" s="1009"/>
      <c r="M49" s="1010"/>
      <c r="N49" s="1011"/>
      <c r="O49" s="1009"/>
      <c r="P49" s="1011"/>
      <c r="Q49" s="1009"/>
      <c r="R49" s="1011"/>
    </row>
    <row r="50" spans="3:18" ht="47.25" customHeight="1">
      <c r="C50" s="1009"/>
      <c r="D50" s="1010"/>
      <c r="E50" s="1010"/>
      <c r="F50" s="1010"/>
      <c r="G50" s="1011"/>
      <c r="H50" s="1009"/>
      <c r="I50" s="1010"/>
      <c r="J50" s="1010"/>
      <c r="K50" s="1011"/>
      <c r="L50" s="1009"/>
      <c r="M50" s="1010"/>
      <c r="N50" s="1011"/>
      <c r="O50" s="1009"/>
      <c r="P50" s="1011"/>
      <c r="Q50" s="1009"/>
      <c r="R50" s="1011"/>
    </row>
    <row r="51" spans="3:18" ht="47.25" customHeight="1">
      <c r="C51" s="1009"/>
      <c r="D51" s="1010"/>
      <c r="E51" s="1010"/>
      <c r="F51" s="1010"/>
      <c r="G51" s="1011"/>
      <c r="H51" s="1009"/>
      <c r="I51" s="1010"/>
      <c r="J51" s="1010"/>
      <c r="K51" s="1011"/>
      <c r="L51" s="1009"/>
      <c r="M51" s="1010"/>
      <c r="N51" s="1011"/>
      <c r="O51" s="1009"/>
      <c r="P51" s="1011"/>
      <c r="Q51" s="1009"/>
      <c r="R51" s="1011"/>
    </row>
    <row r="52" spans="3:18" ht="24.95" customHeight="1">
      <c r="C52" s="16"/>
      <c r="D52" s="16"/>
      <c r="E52" s="16"/>
      <c r="F52" s="16"/>
      <c r="G52" s="16"/>
      <c r="H52" s="16"/>
      <c r="I52" s="16"/>
      <c r="J52" s="13"/>
      <c r="K52" s="13"/>
      <c r="L52" s="13"/>
      <c r="M52" s="13"/>
      <c r="N52" s="13"/>
      <c r="O52" s="13"/>
      <c r="P52" s="13"/>
      <c r="Q52" s="13"/>
      <c r="R52" s="13"/>
    </row>
    <row r="53" spans="3:18" ht="24.95" customHeight="1">
      <c r="C53" s="14"/>
      <c r="D53" s="14"/>
      <c r="E53" s="14"/>
      <c r="F53" s="14"/>
      <c r="G53" s="14"/>
      <c r="H53" s="14"/>
      <c r="I53" s="16"/>
      <c r="J53" s="16"/>
      <c r="K53" s="16"/>
      <c r="L53" s="13"/>
      <c r="M53" s="13"/>
      <c r="N53" s="13"/>
      <c r="O53" s="13"/>
      <c r="P53" s="13"/>
      <c r="Q53" s="13"/>
      <c r="R53" s="13"/>
    </row>
    <row r="54" spans="3:18" ht="50.1" customHeight="1">
      <c r="C54" s="15" t="s">
        <v>48</v>
      </c>
      <c r="D54" s="13"/>
      <c r="E54" s="13"/>
      <c r="F54" s="13"/>
      <c r="G54" s="13"/>
      <c r="H54" s="13"/>
      <c r="I54" s="13"/>
      <c r="J54" s="13"/>
      <c r="K54" s="13"/>
      <c r="L54" s="13"/>
      <c r="M54" s="13"/>
      <c r="N54" s="13"/>
      <c r="O54" s="13"/>
      <c r="P54" s="13"/>
      <c r="Q54" s="13"/>
      <c r="R54" s="13"/>
    </row>
    <row r="55" spans="3:18" ht="50.1" customHeight="1">
      <c r="C55" s="389" t="s">
        <v>17</v>
      </c>
      <c r="D55" s="13" t="s">
        <v>49</v>
      </c>
      <c r="E55" s="13"/>
      <c r="F55" s="13"/>
      <c r="G55" s="13"/>
      <c r="H55" s="13"/>
      <c r="I55" s="13"/>
      <c r="J55" s="13"/>
      <c r="K55" s="13"/>
      <c r="L55" s="13"/>
      <c r="M55" s="13"/>
      <c r="N55" s="13"/>
      <c r="O55" s="13"/>
      <c r="P55" s="13"/>
      <c r="Q55" s="13"/>
      <c r="R55" s="13"/>
    </row>
    <row r="56" spans="3:18" ht="50.1" customHeight="1">
      <c r="C56" s="389" t="s">
        <v>17</v>
      </c>
      <c r="D56" s="13" t="s">
        <v>50</v>
      </c>
      <c r="E56" s="13"/>
      <c r="F56" s="13"/>
      <c r="G56" s="13"/>
      <c r="H56" s="13"/>
      <c r="I56" s="13"/>
      <c r="J56" s="13"/>
      <c r="K56" s="13"/>
      <c r="L56" s="13"/>
      <c r="M56" s="13"/>
      <c r="N56" s="13"/>
      <c r="O56" s="13"/>
      <c r="P56" s="13"/>
      <c r="Q56" s="13"/>
      <c r="R56" s="13"/>
    </row>
    <row r="57" spans="3:18" ht="50.1" customHeight="1">
      <c r="C57" s="389" t="s">
        <v>17</v>
      </c>
      <c r="D57" s="13" t="s">
        <v>51</v>
      </c>
      <c r="E57" s="13"/>
      <c r="F57" s="13"/>
      <c r="G57" s="13"/>
      <c r="H57" s="13"/>
      <c r="I57" s="13"/>
      <c r="J57" s="13"/>
      <c r="K57" s="13"/>
      <c r="L57" s="13"/>
      <c r="M57" s="13"/>
      <c r="N57" s="13"/>
      <c r="O57" s="13"/>
      <c r="P57" s="13"/>
      <c r="Q57" s="13"/>
      <c r="R57" s="13"/>
    </row>
    <row r="58" spans="3:18" ht="24.95" customHeight="1">
      <c r="C58" s="13"/>
      <c r="D58" s="13"/>
      <c r="E58" s="13"/>
      <c r="F58" s="13"/>
      <c r="G58" s="13"/>
      <c r="H58" s="13"/>
      <c r="I58" s="13"/>
      <c r="J58" s="13"/>
      <c r="K58" s="13"/>
      <c r="L58" s="13"/>
      <c r="M58" s="13"/>
      <c r="N58" s="13"/>
      <c r="O58" s="13"/>
      <c r="P58" s="13"/>
      <c r="Q58" s="13"/>
      <c r="R58" s="13"/>
    </row>
    <row r="59" spans="3:18" ht="24.95" customHeight="1">
      <c r="C59" s="13"/>
      <c r="D59" s="13"/>
      <c r="E59" s="13"/>
      <c r="F59" s="13"/>
      <c r="G59" s="13"/>
      <c r="H59" s="13"/>
      <c r="I59" s="13"/>
      <c r="J59" s="13"/>
      <c r="K59" s="13"/>
      <c r="L59" s="13"/>
      <c r="M59" s="13"/>
      <c r="N59" s="13"/>
      <c r="O59" s="13"/>
      <c r="P59" s="13"/>
      <c r="Q59" s="13"/>
      <c r="R59" s="13"/>
    </row>
    <row r="60" spans="3:18" ht="51.75" customHeight="1">
      <c r="C60" s="15" t="s">
        <v>52</v>
      </c>
      <c r="D60" s="13"/>
      <c r="E60" s="13"/>
      <c r="F60" s="13"/>
      <c r="G60" s="13"/>
      <c r="H60" s="13"/>
      <c r="I60" s="13"/>
      <c r="J60" s="13"/>
      <c r="K60" s="13"/>
      <c r="L60" s="13"/>
      <c r="M60" s="13"/>
      <c r="N60" s="13"/>
      <c r="O60" s="13"/>
      <c r="P60" s="13"/>
      <c r="Q60" s="13"/>
      <c r="R60" s="13"/>
    </row>
    <row r="61" spans="3:18" ht="65.099999999999994" customHeight="1" thickBot="1">
      <c r="C61" s="1002" t="s">
        <v>27</v>
      </c>
      <c r="D61" s="1004"/>
      <c r="E61" s="19" t="s">
        <v>53</v>
      </c>
      <c r="F61" s="1002" t="s">
        <v>54</v>
      </c>
      <c r="G61" s="1004"/>
      <c r="H61" s="1002" t="s">
        <v>55</v>
      </c>
      <c r="I61" s="1004"/>
      <c r="J61" s="1002" t="s">
        <v>56</v>
      </c>
      <c r="K61" s="1004"/>
      <c r="L61" s="1002" t="s">
        <v>57</v>
      </c>
      <c r="M61" s="1004"/>
      <c r="N61" s="1002" t="s">
        <v>58</v>
      </c>
      <c r="O61" s="1003"/>
      <c r="P61" s="1004"/>
      <c r="Q61" s="1002" t="s">
        <v>40</v>
      </c>
      <c r="R61" s="1004"/>
    </row>
    <row r="62" spans="3:18" ht="45.75" customHeight="1" thickTop="1">
      <c r="C62" s="1018"/>
      <c r="D62" s="1020"/>
      <c r="E62" s="310"/>
      <c r="F62" s="1018"/>
      <c r="G62" s="1020"/>
      <c r="H62" s="1018"/>
      <c r="I62" s="1020"/>
      <c r="J62" s="1018"/>
      <c r="K62" s="1020"/>
      <c r="L62" s="1018"/>
      <c r="M62" s="1020"/>
      <c r="N62" s="1021"/>
      <c r="O62" s="1022"/>
      <c r="P62" s="1023"/>
      <c r="Q62" s="1019"/>
      <c r="R62" s="1020"/>
    </row>
    <row r="63" spans="3:18" ht="45.75" customHeight="1">
      <c r="C63" s="1009"/>
      <c r="D63" s="1011"/>
      <c r="E63" s="405"/>
      <c r="F63" s="1009"/>
      <c r="G63" s="1011"/>
      <c r="H63" s="1009"/>
      <c r="I63" s="1011"/>
      <c r="J63" s="1009"/>
      <c r="K63" s="1011"/>
      <c r="L63" s="1009"/>
      <c r="M63" s="1011"/>
      <c r="N63" s="1009"/>
      <c r="O63" s="1010"/>
      <c r="P63" s="1011"/>
      <c r="Q63" s="1010"/>
      <c r="R63" s="1011"/>
    </row>
    <row r="64" spans="3:18" ht="45.75" customHeight="1">
      <c r="C64" s="1009"/>
      <c r="D64" s="1011"/>
      <c r="E64" s="405"/>
      <c r="F64" s="1009"/>
      <c r="G64" s="1011"/>
      <c r="H64" s="1009"/>
      <c r="I64" s="1011"/>
      <c r="J64" s="1009"/>
      <c r="K64" s="1011"/>
      <c r="L64" s="1009"/>
      <c r="M64" s="1011"/>
      <c r="N64" s="1009"/>
      <c r="O64" s="1010"/>
      <c r="P64" s="1011"/>
      <c r="Q64" s="1010"/>
      <c r="R64" s="1011"/>
    </row>
    <row r="65" spans="3:18" ht="45.75" customHeight="1">
      <c r="C65" s="1009"/>
      <c r="D65" s="1011"/>
      <c r="E65" s="405"/>
      <c r="F65" s="1009"/>
      <c r="G65" s="1011"/>
      <c r="H65" s="1009"/>
      <c r="I65" s="1011"/>
      <c r="J65" s="1009"/>
      <c r="K65" s="1011"/>
      <c r="L65" s="1009"/>
      <c r="M65" s="1011"/>
      <c r="N65" s="1009"/>
      <c r="O65" s="1010"/>
      <c r="P65" s="1011"/>
      <c r="Q65" s="1010"/>
      <c r="R65" s="1011"/>
    </row>
    <row r="66" spans="3:18" ht="23.25" customHeight="1">
      <c r="C66" s="16"/>
      <c r="D66" s="16"/>
      <c r="E66" s="13"/>
      <c r="F66" s="16"/>
      <c r="G66" s="16"/>
      <c r="H66" s="16"/>
      <c r="I66" s="16"/>
      <c r="J66" s="16"/>
      <c r="K66" s="16"/>
      <c r="L66" s="16"/>
      <c r="M66" s="16"/>
      <c r="N66" s="16"/>
      <c r="O66" s="16"/>
      <c r="P66" s="16"/>
      <c r="Q66" s="16"/>
      <c r="R66" s="16"/>
    </row>
    <row r="67" spans="3:18" ht="24.95" customHeight="1">
      <c r="C67" s="13"/>
      <c r="D67" s="13"/>
      <c r="E67" s="13"/>
      <c r="F67" s="13"/>
      <c r="G67" s="13"/>
      <c r="H67" s="13"/>
      <c r="I67" s="13"/>
      <c r="J67" s="13"/>
      <c r="K67" s="13"/>
      <c r="L67" s="13"/>
      <c r="M67" s="13"/>
      <c r="N67" s="13"/>
      <c r="O67" s="13"/>
      <c r="P67" s="13"/>
      <c r="Q67" s="13"/>
      <c r="R67" s="13"/>
    </row>
    <row r="68" spans="3:18" ht="24.95" customHeight="1">
      <c r="C68" s="13"/>
      <c r="D68" s="13"/>
      <c r="E68" s="13"/>
      <c r="F68" s="13"/>
      <c r="G68" s="13"/>
      <c r="H68" s="13"/>
      <c r="I68" s="13"/>
      <c r="J68" s="13"/>
      <c r="K68" s="13"/>
      <c r="L68" s="13"/>
      <c r="M68" s="13"/>
      <c r="N68" s="13"/>
      <c r="O68" s="13"/>
      <c r="P68" s="13"/>
      <c r="Q68" s="13"/>
      <c r="R68" s="13"/>
    </row>
    <row r="69" spans="3:18" ht="35.1" customHeight="1">
      <c r="C69" s="15" t="s">
        <v>59</v>
      </c>
      <c r="D69" s="13"/>
      <c r="E69" s="13"/>
      <c r="F69" s="13"/>
      <c r="G69" s="13"/>
      <c r="H69" s="13"/>
      <c r="I69" s="13"/>
      <c r="J69" s="13"/>
      <c r="K69" s="13"/>
      <c r="L69" s="13"/>
      <c r="M69" s="13"/>
      <c r="N69" s="13"/>
      <c r="O69" s="13"/>
      <c r="P69" s="13"/>
      <c r="Q69" s="13"/>
      <c r="R69" s="13"/>
    </row>
    <row r="70" spans="3:18" ht="45.75" customHeight="1">
      <c r="C70" s="13" t="s">
        <v>60</v>
      </c>
      <c r="D70" s="13"/>
      <c r="E70" s="13"/>
      <c r="F70" s="13"/>
      <c r="G70" s="13"/>
      <c r="H70" s="13"/>
      <c r="I70" s="13"/>
      <c r="J70" s="13"/>
      <c r="K70" s="13"/>
      <c r="L70" s="13"/>
      <c r="M70" s="13"/>
      <c r="N70" s="13"/>
      <c r="O70" s="13"/>
      <c r="P70" s="13"/>
      <c r="Q70" s="13"/>
      <c r="R70" s="13"/>
    </row>
    <row r="71" spans="3:18" ht="60" customHeight="1" thickBot="1">
      <c r="C71" s="1016" t="s">
        <v>61</v>
      </c>
      <c r="D71" s="1016"/>
      <c r="E71" s="1016"/>
      <c r="F71" s="1016"/>
      <c r="G71" s="1016"/>
      <c r="H71" s="1016"/>
      <c r="I71" s="1016"/>
      <c r="J71" s="1016"/>
      <c r="K71" s="1016"/>
      <c r="L71" s="1016"/>
      <c r="M71" s="1002" t="s">
        <v>62</v>
      </c>
      <c r="N71" s="1003"/>
      <c r="O71" s="1003"/>
      <c r="P71" s="1004"/>
      <c r="Q71" s="1002" t="s">
        <v>40</v>
      </c>
      <c r="R71" s="1004"/>
    </row>
    <row r="72" spans="3:18" ht="45" customHeight="1" thickTop="1">
      <c r="C72" s="1017"/>
      <c r="D72" s="1017"/>
      <c r="E72" s="1017"/>
      <c r="F72" s="1017"/>
      <c r="G72" s="1017"/>
      <c r="H72" s="1017"/>
      <c r="I72" s="1017"/>
      <c r="J72" s="1017"/>
      <c r="K72" s="1017"/>
      <c r="L72" s="1017"/>
      <c r="M72" s="1018"/>
      <c r="N72" s="1019"/>
      <c r="O72" s="1019"/>
      <c r="P72" s="1020"/>
      <c r="Q72" s="1018"/>
      <c r="R72" s="1020"/>
    </row>
    <row r="73" spans="3:18" ht="45" customHeight="1">
      <c r="C73" s="1008"/>
      <c r="D73" s="1008"/>
      <c r="E73" s="1008"/>
      <c r="F73" s="1008"/>
      <c r="G73" s="1008"/>
      <c r="H73" s="1008"/>
      <c r="I73" s="1008"/>
      <c r="J73" s="1008"/>
      <c r="K73" s="1008"/>
      <c r="L73" s="1008"/>
      <c r="M73" s="1009"/>
      <c r="N73" s="1010"/>
      <c r="O73" s="1010"/>
      <c r="P73" s="1011"/>
      <c r="Q73" s="1009"/>
      <c r="R73" s="1011"/>
    </row>
    <row r="74" spans="3:18" ht="45" customHeight="1">
      <c r="C74" s="1013"/>
      <c r="D74" s="1014"/>
      <c r="E74" s="1014"/>
      <c r="F74" s="1014"/>
      <c r="G74" s="1014"/>
      <c r="H74" s="1014"/>
      <c r="I74" s="1014"/>
      <c r="J74" s="1014"/>
      <c r="K74" s="1014"/>
      <c r="L74" s="1015"/>
      <c r="M74" s="1009"/>
      <c r="N74" s="1010"/>
      <c r="O74" s="1010"/>
      <c r="P74" s="1011"/>
      <c r="Q74" s="1009"/>
      <c r="R74" s="1011"/>
    </row>
    <row r="75" spans="3:18" ht="45" customHeight="1">
      <c r="C75" s="1008"/>
      <c r="D75" s="1008"/>
      <c r="E75" s="1008"/>
      <c r="F75" s="1008"/>
      <c r="G75" s="1008"/>
      <c r="H75" s="1008"/>
      <c r="I75" s="1008"/>
      <c r="J75" s="1008"/>
      <c r="K75" s="1008"/>
      <c r="L75" s="1008"/>
      <c r="M75" s="1009"/>
      <c r="N75" s="1010"/>
      <c r="O75" s="1010"/>
      <c r="P75" s="1011"/>
      <c r="Q75" s="1009"/>
      <c r="R75" s="1011"/>
    </row>
    <row r="76" spans="3:18" ht="24.95" customHeight="1">
      <c r="C76" s="13"/>
      <c r="D76" s="13"/>
      <c r="E76" s="13"/>
      <c r="F76" s="13"/>
      <c r="G76" s="13"/>
      <c r="H76" s="13"/>
      <c r="I76" s="13"/>
      <c r="J76" s="13"/>
      <c r="K76" s="13"/>
      <c r="L76" s="13"/>
      <c r="M76" s="13"/>
      <c r="N76" s="13"/>
      <c r="O76" s="13"/>
      <c r="P76" s="13"/>
      <c r="Q76" s="13"/>
      <c r="R76" s="13"/>
    </row>
    <row r="77" spans="3:18" ht="51.75" customHeight="1">
      <c r="C77" s="13" t="s">
        <v>63</v>
      </c>
      <c r="D77" s="13"/>
      <c r="E77" s="13"/>
      <c r="F77" s="13"/>
      <c r="G77" s="13"/>
      <c r="H77" s="13"/>
      <c r="I77" s="13"/>
      <c r="J77" s="13"/>
      <c r="K77" s="13"/>
      <c r="L77" s="13"/>
      <c r="M77" s="13"/>
      <c r="N77" s="13"/>
      <c r="O77" s="13"/>
      <c r="P77" s="13"/>
      <c r="Q77" s="13"/>
      <c r="R77" s="13"/>
    </row>
    <row r="78" spans="3:18" ht="60" customHeight="1" thickBot="1">
      <c r="C78" s="1002" t="s">
        <v>61</v>
      </c>
      <c r="D78" s="1003"/>
      <c r="E78" s="1003"/>
      <c r="F78" s="1003"/>
      <c r="G78" s="1003"/>
      <c r="H78" s="1003"/>
      <c r="I78" s="1003"/>
      <c r="J78" s="1003"/>
      <c r="K78" s="1003"/>
      <c r="L78" s="1003"/>
      <c r="M78" s="1003"/>
      <c r="N78" s="1003"/>
      <c r="O78" s="1003"/>
      <c r="P78" s="1004"/>
      <c r="Q78" s="1002" t="s">
        <v>40</v>
      </c>
      <c r="R78" s="1004"/>
    </row>
    <row r="79" spans="3:18" ht="45" customHeight="1" thickTop="1">
      <c r="C79" s="1012"/>
      <c r="D79" s="1012"/>
      <c r="E79" s="1012"/>
      <c r="F79" s="1012"/>
      <c r="G79" s="1012"/>
      <c r="H79" s="1012"/>
      <c r="I79" s="1012"/>
      <c r="J79" s="1012"/>
      <c r="K79" s="1012"/>
      <c r="L79" s="1012"/>
      <c r="M79" s="1012"/>
      <c r="N79" s="1012"/>
      <c r="O79" s="1012"/>
      <c r="P79" s="1012"/>
      <c r="Q79" s="1000"/>
      <c r="R79" s="1000"/>
    </row>
    <row r="80" spans="3:18" ht="45" customHeight="1">
      <c r="C80" s="1001"/>
      <c r="D80" s="1001"/>
      <c r="E80" s="1001"/>
      <c r="F80" s="1001"/>
      <c r="G80" s="1001"/>
      <c r="H80" s="1001"/>
      <c r="I80" s="1001"/>
      <c r="J80" s="1001"/>
      <c r="K80" s="1001"/>
      <c r="L80" s="1001"/>
      <c r="M80" s="1001"/>
      <c r="N80" s="1001"/>
      <c r="O80" s="1001"/>
      <c r="P80" s="1001"/>
      <c r="Q80" s="994"/>
      <c r="R80" s="994"/>
    </row>
    <row r="81" spans="3:18" ht="45" customHeight="1">
      <c r="C81" s="1001"/>
      <c r="D81" s="1001"/>
      <c r="E81" s="1001"/>
      <c r="F81" s="1001"/>
      <c r="G81" s="1001"/>
      <c r="H81" s="1001"/>
      <c r="I81" s="1001"/>
      <c r="J81" s="1001"/>
      <c r="K81" s="1001"/>
      <c r="L81" s="1001"/>
      <c r="M81" s="1001"/>
      <c r="N81" s="1001"/>
      <c r="O81" s="1001"/>
      <c r="P81" s="1001"/>
      <c r="Q81" s="994"/>
      <c r="R81" s="994"/>
    </row>
    <row r="82" spans="3:18" ht="24.95" customHeight="1">
      <c r="C82" s="13"/>
      <c r="D82" s="13"/>
      <c r="E82" s="13"/>
      <c r="F82" s="13"/>
      <c r="G82" s="13"/>
      <c r="H82" s="13"/>
      <c r="I82" s="13"/>
      <c r="J82" s="13"/>
      <c r="K82" s="13"/>
      <c r="L82" s="13"/>
      <c r="M82" s="13"/>
      <c r="N82" s="13"/>
      <c r="O82" s="13"/>
      <c r="P82" s="13"/>
      <c r="Q82" s="13"/>
      <c r="R82" s="13"/>
    </row>
    <row r="83" spans="3:18" ht="51.75" customHeight="1">
      <c r="C83" s="13" t="s">
        <v>64</v>
      </c>
      <c r="D83" s="13"/>
      <c r="E83" s="13"/>
      <c r="F83" s="13"/>
      <c r="G83" s="13"/>
      <c r="H83" s="13"/>
      <c r="I83" s="13"/>
      <c r="J83" s="13"/>
      <c r="K83" s="13"/>
      <c r="L83" s="13"/>
      <c r="M83" s="13"/>
      <c r="N83" s="13"/>
      <c r="O83" s="13"/>
      <c r="P83" s="13"/>
      <c r="Q83" s="13"/>
      <c r="R83" s="13"/>
    </row>
    <row r="84" spans="3:18" ht="91.5" customHeight="1" thickBot="1">
      <c r="C84" s="1002" t="s">
        <v>65</v>
      </c>
      <c r="D84" s="1003"/>
      <c r="E84" s="1003"/>
      <c r="F84" s="1003"/>
      <c r="G84" s="1004"/>
      <c r="H84" s="1005" t="s">
        <v>66</v>
      </c>
      <c r="I84" s="1006"/>
      <c r="J84" s="1007"/>
      <c r="K84" s="1005" t="s">
        <v>67</v>
      </c>
      <c r="L84" s="1007"/>
      <c r="M84" s="1002" t="s">
        <v>68</v>
      </c>
      <c r="N84" s="1004"/>
      <c r="O84" s="1002" t="s">
        <v>69</v>
      </c>
      <c r="P84" s="1004"/>
      <c r="Q84" s="1002" t="s">
        <v>40</v>
      </c>
      <c r="R84" s="1004"/>
    </row>
    <row r="85" spans="3:18" ht="45" customHeight="1" thickTop="1">
      <c r="C85" s="996"/>
      <c r="D85" s="997"/>
      <c r="E85" s="997"/>
      <c r="F85" s="997"/>
      <c r="G85" s="998"/>
      <c r="H85" s="997"/>
      <c r="I85" s="997"/>
      <c r="J85" s="998"/>
      <c r="K85" s="999"/>
      <c r="L85" s="998"/>
      <c r="M85" s="996"/>
      <c r="N85" s="998"/>
      <c r="O85" s="1000"/>
      <c r="P85" s="1000"/>
      <c r="Q85" s="1000"/>
      <c r="R85" s="1000"/>
    </row>
    <row r="86" spans="3:18" ht="45" customHeight="1">
      <c r="C86" s="991"/>
      <c r="D86" s="992"/>
      <c r="E86" s="992"/>
      <c r="F86" s="992"/>
      <c r="G86" s="993"/>
      <c r="H86" s="992"/>
      <c r="I86" s="992"/>
      <c r="J86" s="993"/>
      <c r="K86" s="991"/>
      <c r="L86" s="993"/>
      <c r="M86" s="991"/>
      <c r="N86" s="993"/>
      <c r="O86" s="994"/>
      <c r="P86" s="994"/>
      <c r="Q86" s="994"/>
      <c r="R86" s="994"/>
    </row>
    <row r="87" spans="3:18" ht="45" customHeight="1">
      <c r="C87" s="991"/>
      <c r="D87" s="992"/>
      <c r="E87" s="992"/>
      <c r="F87" s="992"/>
      <c r="G87" s="993"/>
      <c r="H87" s="992"/>
      <c r="I87" s="992"/>
      <c r="J87" s="993"/>
      <c r="K87" s="991"/>
      <c r="L87" s="993"/>
      <c r="M87" s="991"/>
      <c r="N87" s="993"/>
      <c r="O87" s="994"/>
      <c r="P87" s="994"/>
      <c r="Q87" s="994"/>
      <c r="R87" s="994"/>
    </row>
    <row r="88" spans="3:18" ht="45" customHeight="1">
      <c r="C88" s="991"/>
      <c r="D88" s="992"/>
      <c r="E88" s="992"/>
      <c r="F88" s="992"/>
      <c r="G88" s="993"/>
      <c r="H88" s="992"/>
      <c r="I88" s="992"/>
      <c r="J88" s="993"/>
      <c r="K88" s="991"/>
      <c r="L88" s="993"/>
      <c r="M88" s="991"/>
      <c r="N88" s="993"/>
      <c r="O88" s="994"/>
      <c r="P88" s="994"/>
      <c r="Q88" s="995"/>
      <c r="R88" s="995"/>
    </row>
    <row r="89" spans="3:18" ht="24.95" customHeight="1">
      <c r="C89" s="13"/>
      <c r="D89" s="13"/>
      <c r="E89" s="13"/>
      <c r="F89" s="13"/>
      <c r="G89" s="13"/>
      <c r="H89" s="13"/>
      <c r="I89" s="13"/>
      <c r="J89" s="13"/>
      <c r="K89" s="13"/>
      <c r="L89" s="13"/>
      <c r="M89" s="13"/>
      <c r="N89" s="13"/>
      <c r="O89" s="13"/>
      <c r="P89" s="13"/>
      <c r="Q89" s="13"/>
      <c r="R89" s="13"/>
    </row>
    <row r="90" spans="3:18" ht="39.950000000000003" customHeight="1">
      <c r="C90" s="15" t="s">
        <v>70</v>
      </c>
      <c r="D90" s="13"/>
      <c r="E90" s="13"/>
      <c r="F90" s="13"/>
      <c r="G90" s="13"/>
      <c r="H90" s="13"/>
      <c r="I90" s="13"/>
      <c r="J90" s="13"/>
      <c r="K90" s="13"/>
      <c r="L90" s="13"/>
      <c r="M90" s="13"/>
      <c r="N90" s="13"/>
      <c r="O90" s="13"/>
      <c r="P90" s="13"/>
      <c r="Q90" s="13"/>
      <c r="R90" s="13"/>
    </row>
    <row r="91" spans="3:18" ht="39.950000000000003" customHeight="1">
      <c r="C91" s="389" t="s">
        <v>17</v>
      </c>
      <c r="D91" s="13" t="s">
        <v>71</v>
      </c>
      <c r="E91" s="13"/>
      <c r="F91" s="13"/>
      <c r="G91" s="13"/>
      <c r="H91" s="13"/>
      <c r="I91" s="13"/>
      <c r="J91" s="13"/>
      <c r="K91" s="13"/>
      <c r="L91" s="13"/>
      <c r="M91" s="13"/>
      <c r="N91" s="13"/>
      <c r="O91" s="13"/>
      <c r="P91" s="13"/>
      <c r="Q91" s="13"/>
      <c r="R91" s="13"/>
    </row>
    <row r="92" spans="3:18" ht="39.950000000000003" customHeight="1">
      <c r="C92" s="13"/>
      <c r="D92" s="13"/>
      <c r="E92" s="13"/>
      <c r="F92" s="13"/>
      <c r="G92" s="13"/>
      <c r="H92" s="13"/>
      <c r="I92" s="13"/>
      <c r="J92" s="13"/>
      <c r="K92" s="13"/>
      <c r="L92" s="13"/>
      <c r="M92" s="13"/>
      <c r="N92" s="13"/>
      <c r="O92" s="13"/>
      <c r="P92" s="13"/>
      <c r="Q92" s="13"/>
      <c r="R92" s="13"/>
    </row>
    <row r="93" spans="3:18" ht="39.950000000000003" customHeight="1">
      <c r="C93" s="15" t="s">
        <v>72</v>
      </c>
      <c r="D93" s="13"/>
      <c r="E93" s="13"/>
      <c r="F93" s="13"/>
      <c r="G93" s="13"/>
      <c r="H93" s="13"/>
      <c r="I93" s="13"/>
      <c r="J93" s="13"/>
      <c r="K93" s="13"/>
      <c r="L93" s="13"/>
      <c r="M93" s="13"/>
      <c r="N93" s="13"/>
      <c r="O93" s="13"/>
      <c r="P93" s="13"/>
      <c r="Q93" s="13"/>
      <c r="R93" s="13"/>
    </row>
    <row r="94" spans="3:18" ht="39.950000000000003" customHeight="1">
      <c r="C94" s="389" t="s">
        <v>17</v>
      </c>
      <c r="D94" s="13" t="s">
        <v>73</v>
      </c>
      <c r="E94" s="13"/>
      <c r="F94" s="13"/>
      <c r="G94" s="13"/>
      <c r="H94" s="13"/>
      <c r="I94" s="13"/>
      <c r="J94" s="13"/>
      <c r="K94" s="13"/>
      <c r="L94" s="13"/>
      <c r="M94" s="13"/>
      <c r="N94" s="13"/>
      <c r="O94" s="13"/>
      <c r="P94" s="13"/>
      <c r="Q94" s="13"/>
      <c r="R94" s="13"/>
    </row>
    <row r="95" spans="3:18" ht="39.950000000000003" customHeight="1">
      <c r="C95" s="13"/>
      <c r="D95" s="13"/>
      <c r="E95" s="13"/>
      <c r="F95" s="13"/>
      <c r="G95" s="13"/>
      <c r="H95" s="13"/>
      <c r="I95" s="13"/>
      <c r="J95" s="13"/>
      <c r="K95" s="13"/>
      <c r="L95" s="13"/>
      <c r="M95" s="13"/>
      <c r="N95" s="13"/>
      <c r="O95" s="13"/>
      <c r="P95" s="13"/>
      <c r="Q95" s="13"/>
      <c r="R95" s="13"/>
    </row>
    <row r="96" spans="3:18" ht="39.950000000000003" customHeight="1">
      <c r="C96" s="17" t="s">
        <v>74</v>
      </c>
      <c r="D96" s="13"/>
      <c r="E96" s="13"/>
      <c r="F96" s="13"/>
      <c r="G96" s="13"/>
      <c r="H96" s="13"/>
      <c r="I96" s="13"/>
      <c r="J96" s="13"/>
      <c r="K96" s="13"/>
      <c r="L96" s="13"/>
      <c r="M96" s="13"/>
      <c r="N96" s="13"/>
      <c r="O96" s="13"/>
      <c r="P96" s="13"/>
      <c r="Q96" s="13"/>
      <c r="R96" s="13"/>
    </row>
    <row r="97" spans="3:18" ht="39.950000000000003" customHeight="1">
      <c r="C97" s="389" t="s">
        <v>17</v>
      </c>
      <c r="D97" s="13" t="s">
        <v>75</v>
      </c>
      <c r="E97" s="13"/>
      <c r="F97" s="13"/>
      <c r="G97" s="13"/>
      <c r="H97" s="13"/>
      <c r="I97" s="13"/>
      <c r="J97" s="13"/>
      <c r="K97" s="13"/>
      <c r="L97" s="13"/>
      <c r="M97" s="13"/>
      <c r="N97" s="13"/>
      <c r="O97" s="13"/>
      <c r="P97" s="13"/>
      <c r="Q97" s="13"/>
      <c r="R97" s="13"/>
    </row>
    <row r="98" spans="3:18" ht="35.1" customHeight="1">
      <c r="C98" s="15" t="s">
        <v>76</v>
      </c>
      <c r="D98" s="15"/>
      <c r="E98" s="15"/>
      <c r="F98" s="15"/>
      <c r="G98" s="15"/>
      <c r="H98" s="15"/>
      <c r="I98" s="13"/>
      <c r="J98" s="13"/>
      <c r="K98" s="13"/>
      <c r="L98" s="13"/>
      <c r="M98" s="13"/>
      <c r="N98" s="13"/>
      <c r="O98" s="13"/>
      <c r="P98" s="13"/>
      <c r="Q98" s="13"/>
      <c r="R98" s="13"/>
    </row>
    <row r="99" spans="3:18" ht="35.1" customHeight="1">
      <c r="C99" s="15" t="s">
        <v>77</v>
      </c>
      <c r="D99" s="15"/>
      <c r="E99" s="15"/>
      <c r="F99" s="15"/>
      <c r="G99" s="15"/>
      <c r="H99" s="15"/>
      <c r="I99" s="13"/>
      <c r="J99" s="13"/>
      <c r="K99" s="13"/>
      <c r="L99" s="13"/>
      <c r="M99" s="13"/>
      <c r="N99" s="13"/>
      <c r="O99" s="13"/>
      <c r="P99" s="13"/>
      <c r="Q99" s="13"/>
      <c r="R99" s="13"/>
    </row>
    <row r="100" spans="3:18" ht="24.95" customHeight="1"/>
  </sheetData>
  <mergeCells count="214">
    <mergeCell ref="D12:G12"/>
    <mergeCell ref="D13:G13"/>
    <mergeCell ref="M13:O13"/>
    <mergeCell ref="C18:D18"/>
    <mergeCell ref="E18:J18"/>
    <mergeCell ref="L18:M18"/>
    <mergeCell ref="N18:O18"/>
    <mergeCell ref="C23:D23"/>
    <mergeCell ref="E23:J23"/>
    <mergeCell ref="L23:M23"/>
    <mergeCell ref="N23:O23"/>
    <mergeCell ref="M14:U15"/>
    <mergeCell ref="C20:D20"/>
    <mergeCell ref="E20:J20"/>
    <mergeCell ref="L20:M20"/>
    <mergeCell ref="N20:O20"/>
    <mergeCell ref="C21:D21"/>
    <mergeCell ref="E21:J21"/>
    <mergeCell ref="L21:M21"/>
    <mergeCell ref="N21:O21"/>
    <mergeCell ref="C24:D24"/>
    <mergeCell ref="E24:J24"/>
    <mergeCell ref="L24:M24"/>
    <mergeCell ref="N24:O24"/>
    <mergeCell ref="C19:D19"/>
    <mergeCell ref="E19:J19"/>
    <mergeCell ref="L19:M19"/>
    <mergeCell ref="N19:O19"/>
    <mergeCell ref="C22:D22"/>
    <mergeCell ref="E22:J22"/>
    <mergeCell ref="L22:M22"/>
    <mergeCell ref="N22:O22"/>
    <mergeCell ref="Q31:R31"/>
    <mergeCell ref="C32:D32"/>
    <mergeCell ref="E32:G32"/>
    <mergeCell ref="H32:K32"/>
    <mergeCell ref="L32:N32"/>
    <mergeCell ref="O32:P32"/>
    <mergeCell ref="Q32:R32"/>
    <mergeCell ref="C30:G30"/>
    <mergeCell ref="H30:K30"/>
    <mergeCell ref="L30:N30"/>
    <mergeCell ref="O30:P30"/>
    <mergeCell ref="Q30:R30"/>
    <mergeCell ref="C31:D31"/>
    <mergeCell ref="E31:G31"/>
    <mergeCell ref="H31:K31"/>
    <mergeCell ref="L31:N31"/>
    <mergeCell ref="O31:P31"/>
    <mergeCell ref="C34:D34"/>
    <mergeCell ref="E34:G34"/>
    <mergeCell ref="H34:K34"/>
    <mergeCell ref="L34:N34"/>
    <mergeCell ref="O34:P34"/>
    <mergeCell ref="Q34:R34"/>
    <mergeCell ref="C33:D33"/>
    <mergeCell ref="E33:G33"/>
    <mergeCell ref="H33:K33"/>
    <mergeCell ref="L33:N33"/>
    <mergeCell ref="O33:P33"/>
    <mergeCell ref="Q33:R33"/>
    <mergeCell ref="C35:G35"/>
    <mergeCell ref="H35:K35"/>
    <mergeCell ref="L35:N35"/>
    <mergeCell ref="O35:P35"/>
    <mergeCell ref="Q35:R35"/>
    <mergeCell ref="C36:G36"/>
    <mergeCell ref="H36:K36"/>
    <mergeCell ref="L36:N36"/>
    <mergeCell ref="O36:P36"/>
    <mergeCell ref="Q36:R36"/>
    <mergeCell ref="C37:G37"/>
    <mergeCell ref="H37:K37"/>
    <mergeCell ref="L37:N37"/>
    <mergeCell ref="O37:P37"/>
    <mergeCell ref="Q37:R37"/>
    <mergeCell ref="C38:G38"/>
    <mergeCell ref="H38:K38"/>
    <mergeCell ref="L38:N38"/>
    <mergeCell ref="O38:P38"/>
    <mergeCell ref="Q38:R38"/>
    <mergeCell ref="C39:G39"/>
    <mergeCell ref="H39:K39"/>
    <mergeCell ref="L39:N39"/>
    <mergeCell ref="O39:P39"/>
    <mergeCell ref="Q39:R39"/>
    <mergeCell ref="C40:G40"/>
    <mergeCell ref="H40:K40"/>
    <mergeCell ref="L40:N40"/>
    <mergeCell ref="O40:P40"/>
    <mergeCell ref="Q40:R40"/>
    <mergeCell ref="C41:G41"/>
    <mergeCell ref="H41:K41"/>
    <mergeCell ref="L41:N41"/>
    <mergeCell ref="O41:P41"/>
    <mergeCell ref="Q41:R41"/>
    <mergeCell ref="C42:G42"/>
    <mergeCell ref="H42:K42"/>
    <mergeCell ref="L42:N42"/>
    <mergeCell ref="O42:P42"/>
    <mergeCell ref="Q42:R42"/>
    <mergeCell ref="C47:G47"/>
    <mergeCell ref="H47:K47"/>
    <mergeCell ref="L47:N47"/>
    <mergeCell ref="O47:P47"/>
    <mergeCell ref="Q47:R47"/>
    <mergeCell ref="C48:G48"/>
    <mergeCell ref="H48:K48"/>
    <mergeCell ref="L48:N48"/>
    <mergeCell ref="O48:P48"/>
    <mergeCell ref="Q48:R48"/>
    <mergeCell ref="C49:G49"/>
    <mergeCell ref="H49:K49"/>
    <mergeCell ref="L49:N49"/>
    <mergeCell ref="O49:P49"/>
    <mergeCell ref="Q49:R49"/>
    <mergeCell ref="C50:G50"/>
    <mergeCell ref="H50:K50"/>
    <mergeCell ref="L50:N50"/>
    <mergeCell ref="O50:P50"/>
    <mergeCell ref="Q50:R50"/>
    <mergeCell ref="C51:G51"/>
    <mergeCell ref="H51:K51"/>
    <mergeCell ref="L51:N51"/>
    <mergeCell ref="O51:P51"/>
    <mergeCell ref="Q51:R51"/>
    <mergeCell ref="C61:D61"/>
    <mergeCell ref="F61:G61"/>
    <mergeCell ref="H61:I61"/>
    <mergeCell ref="J61:K61"/>
    <mergeCell ref="L61:M61"/>
    <mergeCell ref="N61:P61"/>
    <mergeCell ref="Q61:R61"/>
    <mergeCell ref="C62:D62"/>
    <mergeCell ref="F62:G62"/>
    <mergeCell ref="H62:I62"/>
    <mergeCell ref="J62:K62"/>
    <mergeCell ref="L62:M62"/>
    <mergeCell ref="N62:P62"/>
    <mergeCell ref="Q62:R62"/>
    <mergeCell ref="Q63:R63"/>
    <mergeCell ref="C64:D64"/>
    <mergeCell ref="F64:G64"/>
    <mergeCell ref="H64:I64"/>
    <mergeCell ref="J64:K64"/>
    <mergeCell ref="L64:M64"/>
    <mergeCell ref="N64:P64"/>
    <mergeCell ref="Q64:R64"/>
    <mergeCell ref="C63:D63"/>
    <mergeCell ref="F63:G63"/>
    <mergeCell ref="H63:I63"/>
    <mergeCell ref="J63:K63"/>
    <mergeCell ref="L63:M63"/>
    <mergeCell ref="N63:P63"/>
    <mergeCell ref="Q65:R65"/>
    <mergeCell ref="C71:L71"/>
    <mergeCell ref="M71:P71"/>
    <mergeCell ref="Q71:R71"/>
    <mergeCell ref="C72:L72"/>
    <mergeCell ref="M72:P72"/>
    <mergeCell ref="Q72:R72"/>
    <mergeCell ref="C65:D65"/>
    <mergeCell ref="F65:G65"/>
    <mergeCell ref="H65:I65"/>
    <mergeCell ref="J65:K65"/>
    <mergeCell ref="L65:M65"/>
    <mergeCell ref="N65:P65"/>
    <mergeCell ref="C75:L75"/>
    <mergeCell ref="M75:P75"/>
    <mergeCell ref="Q75:R75"/>
    <mergeCell ref="C78:P78"/>
    <mergeCell ref="Q78:R78"/>
    <mergeCell ref="C79:P79"/>
    <mergeCell ref="Q79:R79"/>
    <mergeCell ref="C73:L73"/>
    <mergeCell ref="M73:P73"/>
    <mergeCell ref="Q73:R73"/>
    <mergeCell ref="C74:L74"/>
    <mergeCell ref="M74:P74"/>
    <mergeCell ref="Q74:R74"/>
    <mergeCell ref="C80:P80"/>
    <mergeCell ref="Q80:R80"/>
    <mergeCell ref="C81:P81"/>
    <mergeCell ref="Q81:R81"/>
    <mergeCell ref="C84:G84"/>
    <mergeCell ref="H84:J84"/>
    <mergeCell ref="K84:L84"/>
    <mergeCell ref="M84:N84"/>
    <mergeCell ref="O84:P84"/>
    <mergeCell ref="Q84:R84"/>
    <mergeCell ref="C86:G86"/>
    <mergeCell ref="H86:J86"/>
    <mergeCell ref="K86:L86"/>
    <mergeCell ref="M86:N86"/>
    <mergeCell ref="O86:P86"/>
    <mergeCell ref="Q86:R86"/>
    <mergeCell ref="C85:G85"/>
    <mergeCell ref="H85:J85"/>
    <mergeCell ref="K85:L85"/>
    <mergeCell ref="M85:N85"/>
    <mergeCell ref="O85:P85"/>
    <mergeCell ref="Q85:R85"/>
    <mergeCell ref="C88:G88"/>
    <mergeCell ref="H88:J88"/>
    <mergeCell ref="K88:L88"/>
    <mergeCell ref="M88:N88"/>
    <mergeCell ref="O88:P88"/>
    <mergeCell ref="Q88:R88"/>
    <mergeCell ref="C87:G87"/>
    <mergeCell ref="H87:J87"/>
    <mergeCell ref="K87:L87"/>
    <mergeCell ref="M87:N87"/>
    <mergeCell ref="O87:P87"/>
    <mergeCell ref="Q87:R87"/>
  </mergeCells>
  <phoneticPr fontId="16"/>
  <dataValidations count="1">
    <dataValidation type="list" allowBlank="1" showInputMessage="1" showErrorMessage="1" sqref="H12 C55:C57 C91 C94 C97">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blackAndWhite="1" r:id="rId1"/>
  <rowBreaks count="2" manualBreakCount="2">
    <brk id="44" min="1" max="25" man="1"/>
    <brk id="67" min="1" max="2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3:CZ18"/>
  <sheetViews>
    <sheetView view="pageBreakPreview" zoomScale="70" zoomScaleNormal="100" zoomScaleSheetLayoutView="70" workbookViewId="0">
      <selection activeCell="DC12" sqref="DC12"/>
    </sheetView>
  </sheetViews>
  <sheetFormatPr defaultColWidth="2.28515625" defaultRowHeight="13.35" customHeight="1"/>
  <cols>
    <col min="1" max="16384" width="2.28515625" style="23"/>
  </cols>
  <sheetData>
    <row r="3" spans="2:104" ht="21" customHeight="1">
      <c r="B3" s="22" t="s">
        <v>78</v>
      </c>
      <c r="CH3" s="24"/>
      <c r="CI3" s="24"/>
      <c r="CJ3" s="24"/>
      <c r="CK3" s="24"/>
      <c r="CL3" s="24"/>
      <c r="CM3" s="24"/>
      <c r="CN3" s="24"/>
      <c r="CO3" s="24"/>
      <c r="CP3" s="24"/>
      <c r="CQ3" s="24"/>
      <c r="CR3" s="24"/>
      <c r="CS3" s="24"/>
      <c r="CT3" s="24"/>
      <c r="CU3" s="22"/>
      <c r="CV3" s="22"/>
      <c r="CW3" s="1058"/>
      <c r="CX3" s="1058"/>
      <c r="CY3" s="1058"/>
    </row>
    <row r="4" spans="2:104" ht="21.75" customHeight="1">
      <c r="C4" s="24" t="s">
        <v>79</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5" t="s">
        <v>80</v>
      </c>
      <c r="CG4" s="25"/>
      <c r="CH4" s="25"/>
      <c r="CI4" s="25"/>
      <c r="CJ4" s="1059"/>
      <c r="CK4" s="1059"/>
      <c r="CL4" s="1059"/>
      <c r="CM4" s="1059"/>
      <c r="CN4" s="1059"/>
      <c r="CO4" s="1059"/>
      <c r="CP4" s="1059"/>
      <c r="CQ4" s="1059"/>
      <c r="CR4" s="1059"/>
      <c r="CS4" s="1059"/>
      <c r="CT4" s="1059"/>
      <c r="CU4" s="1059"/>
      <c r="CV4" s="1059"/>
      <c r="CW4" s="26"/>
      <c r="CX4" s="27"/>
    </row>
    <row r="7" spans="2:104" s="28" customFormat="1" ht="13.35" customHeight="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row>
    <row r="8" spans="2:104" s="28" customFormat="1" ht="13.35" customHeight="1">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row>
    <row r="9" spans="2:104" s="28" customFormat="1" ht="13.35" customHeight="1">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2:104" s="28" customFormat="1" ht="13.35" customHeight="1">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2:104" s="28" customFormat="1" ht="13.35" customHeight="1">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2:104" s="28" customFormat="1" ht="13.3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2:104" s="28" customFormat="1" ht="13.3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2:104" s="28" customFormat="1" ht="13.3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2:104" s="28" customFormat="1" ht="13.35" customHeight="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2:104" s="28" customFormat="1" ht="13.35" customHeight="1">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2:104" s="28" customFormat="1" ht="13.35" customHeight="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2:104" s="28" customFormat="1" ht="13.35"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sheetData>
  <mergeCells count="2">
    <mergeCell ref="CW3:CY3"/>
    <mergeCell ref="CJ4:CV4"/>
  </mergeCells>
  <phoneticPr fontId="16"/>
  <printOptions horizontalCentered="1"/>
  <pageMargins left="0.62992125984251968" right="0.62992125984251968" top="0.55118110236220474" bottom="0.15748031496062992" header="0.31496062992125984" footer="0.31496062992125984"/>
  <pageSetup paperSize="9" scale="64" fitToHeight="0"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C3:U56"/>
  <sheetViews>
    <sheetView view="pageBreakPreview" zoomScale="80" zoomScaleNormal="70" zoomScaleSheetLayoutView="80" workbookViewId="0">
      <selection activeCell="X7" sqref="X7"/>
    </sheetView>
  </sheetViews>
  <sheetFormatPr defaultColWidth="8.85546875" defaultRowHeight="14.25"/>
  <cols>
    <col min="1" max="1" width="3.5703125" style="22" customWidth="1"/>
    <col min="2" max="2" width="9" style="22" customWidth="1"/>
    <col min="3" max="3" width="5" style="22" customWidth="1"/>
    <col min="4" max="4" width="19.5703125" style="22" customWidth="1"/>
    <col min="5" max="5" width="16.42578125" style="22" customWidth="1"/>
    <col min="6" max="9" width="8.42578125" style="22" customWidth="1"/>
    <col min="10" max="10" width="7.28515625" style="22" customWidth="1"/>
    <col min="11" max="11" width="4.5703125" style="22" customWidth="1"/>
    <col min="12" max="12" width="12.140625" style="22" customWidth="1"/>
    <col min="13" max="14" width="15.42578125" style="22" customWidth="1"/>
    <col min="15" max="15" width="4.85546875" style="22" customWidth="1"/>
    <col min="16" max="20" width="14.28515625" style="22" customWidth="1"/>
    <col min="21" max="21" width="18.140625" style="22" customWidth="1"/>
    <col min="22" max="23" width="5.28515625" style="22" customWidth="1"/>
    <col min="24" max="16384" width="8.85546875" style="22"/>
  </cols>
  <sheetData>
    <row r="3" spans="3:12">
      <c r="C3" s="22" t="s">
        <v>81</v>
      </c>
    </row>
    <row r="5" spans="3:12">
      <c r="C5" s="24" t="s">
        <v>82</v>
      </c>
      <c r="D5" s="24"/>
      <c r="E5" s="24"/>
      <c r="F5" s="24"/>
      <c r="G5" s="24"/>
      <c r="H5" s="24"/>
      <c r="I5" s="24"/>
    </row>
    <row r="6" spans="3:12">
      <c r="C6" s="24"/>
      <c r="D6" s="24"/>
      <c r="E6" s="24"/>
      <c r="F6" s="24"/>
      <c r="G6" s="24"/>
      <c r="H6" s="24"/>
      <c r="I6" s="24"/>
    </row>
    <row r="7" spans="3:12" ht="15.6" customHeight="1">
      <c r="C7" s="22" t="s">
        <v>83</v>
      </c>
      <c r="D7" s="22" t="s">
        <v>84</v>
      </c>
    </row>
    <row r="8" spans="3:12" ht="15.6" customHeight="1">
      <c r="C8" s="22" t="s">
        <v>85</v>
      </c>
      <c r="D8" s="22" t="s">
        <v>86</v>
      </c>
    </row>
    <row r="9" spans="3:12" ht="15.6" customHeight="1">
      <c r="C9" s="22" t="s">
        <v>87</v>
      </c>
      <c r="D9" s="22" t="s">
        <v>88</v>
      </c>
    </row>
    <row r="10" spans="3:12" ht="15.6" customHeight="1">
      <c r="C10" s="22" t="s">
        <v>89</v>
      </c>
      <c r="D10" s="22" t="s">
        <v>90</v>
      </c>
    </row>
    <row r="11" spans="3:12" ht="15.6" customHeight="1"/>
    <row r="12" spans="3:12" ht="21" customHeight="1">
      <c r="C12" s="29" t="s">
        <v>91</v>
      </c>
      <c r="D12" s="30"/>
      <c r="E12" s="30"/>
      <c r="F12" s="30"/>
      <c r="G12" s="30"/>
      <c r="H12" s="30"/>
      <c r="I12" s="30"/>
    </row>
    <row r="13" spans="3:12" ht="15.6" customHeight="1">
      <c r="C13" s="22" t="s">
        <v>92</v>
      </c>
    </row>
    <row r="14" spans="3:12" ht="15.6" customHeight="1">
      <c r="C14" s="22" t="s">
        <v>17</v>
      </c>
      <c r="D14" s="22" t="s">
        <v>93</v>
      </c>
    </row>
    <row r="15" spans="3:12" ht="15.6" customHeight="1">
      <c r="C15" s="22" t="s">
        <v>17</v>
      </c>
      <c r="D15" s="22" t="s">
        <v>94</v>
      </c>
      <c r="K15" s="22" t="s">
        <v>95</v>
      </c>
    </row>
    <row r="16" spans="3:12" ht="15.6" customHeight="1">
      <c r="K16" s="22" t="s">
        <v>17</v>
      </c>
      <c r="L16" s="22" t="s">
        <v>96</v>
      </c>
    </row>
    <row r="17" spans="3:17" ht="15.6" customHeight="1">
      <c r="K17" s="22" t="s">
        <v>17</v>
      </c>
      <c r="L17" s="22" t="s">
        <v>97</v>
      </c>
      <c r="Q17" s="22" t="s">
        <v>98</v>
      </c>
    </row>
    <row r="18" spans="3:17" ht="15.6" customHeight="1">
      <c r="M18" s="1060"/>
      <c r="N18" s="1060"/>
      <c r="O18" s="1060"/>
      <c r="P18" s="1060"/>
    </row>
    <row r="19" spans="3:17" ht="21" customHeight="1">
      <c r="C19" s="29" t="s">
        <v>99</v>
      </c>
      <c r="D19" s="30"/>
      <c r="E19" s="30"/>
      <c r="F19" s="30"/>
      <c r="G19" s="30"/>
      <c r="H19" s="30"/>
      <c r="I19" s="30"/>
    </row>
    <row r="20" spans="3:17" ht="15.6" customHeight="1">
      <c r="C20" s="22" t="s">
        <v>100</v>
      </c>
    </row>
    <row r="21" spans="3:17" ht="15.6" customHeight="1">
      <c r="C21" s="22" t="s">
        <v>17</v>
      </c>
      <c r="D21" s="22" t="s">
        <v>101</v>
      </c>
      <c r="K21" s="22" t="s">
        <v>102</v>
      </c>
    </row>
    <row r="22" spans="3:17" ht="15.6" customHeight="1">
      <c r="C22" s="22" t="s">
        <v>17</v>
      </c>
      <c r="D22" s="22" t="s">
        <v>103</v>
      </c>
      <c r="K22" s="22" t="s">
        <v>17</v>
      </c>
      <c r="L22" s="22" t="s">
        <v>49</v>
      </c>
    </row>
    <row r="23" spans="3:17" ht="15.6" customHeight="1">
      <c r="K23" s="22" t="s">
        <v>17</v>
      </c>
      <c r="L23" s="22" t="s">
        <v>50</v>
      </c>
    </row>
    <row r="24" spans="3:17" ht="15.6" customHeight="1">
      <c r="K24" s="22" t="s">
        <v>17</v>
      </c>
      <c r="L24" s="22" t="s">
        <v>104</v>
      </c>
    </row>
    <row r="25" spans="3:17" ht="15.6" customHeight="1"/>
    <row r="26" spans="3:17" ht="21" customHeight="1">
      <c r="C26" s="29" t="s">
        <v>105</v>
      </c>
      <c r="D26" s="30"/>
      <c r="E26" s="30"/>
      <c r="F26" s="30"/>
      <c r="G26" s="30"/>
      <c r="H26" s="30"/>
      <c r="I26" s="30"/>
    </row>
    <row r="27" spans="3:17" ht="15.6" customHeight="1">
      <c r="C27" s="22" t="s">
        <v>106</v>
      </c>
    </row>
    <row r="28" spans="3:17" ht="15.6" customHeight="1">
      <c r="C28" s="22" t="s">
        <v>17</v>
      </c>
      <c r="D28" s="22" t="s">
        <v>107</v>
      </c>
    </row>
    <row r="29" spans="3:17" ht="15.6" customHeight="1">
      <c r="C29" s="22" t="s">
        <v>17</v>
      </c>
      <c r="D29" s="22" t="s">
        <v>108</v>
      </c>
      <c r="K29" s="22" t="s">
        <v>109</v>
      </c>
    </row>
    <row r="30" spans="3:17" ht="15.6" customHeight="1">
      <c r="K30" s="22" t="s">
        <v>17</v>
      </c>
      <c r="L30" s="22" t="s">
        <v>110</v>
      </c>
    </row>
    <row r="31" spans="3:17" ht="15.6" customHeight="1">
      <c r="K31" s="22" t="s">
        <v>17</v>
      </c>
      <c r="L31" s="22" t="s">
        <v>111</v>
      </c>
    </row>
    <row r="32" spans="3:17" ht="15.6" customHeight="1"/>
    <row r="33" spans="3:9" ht="21" customHeight="1">
      <c r="C33" s="29" t="s">
        <v>112</v>
      </c>
      <c r="D33" s="30"/>
      <c r="E33" s="30"/>
      <c r="F33" s="30"/>
      <c r="G33" s="30"/>
      <c r="H33" s="30"/>
      <c r="I33" s="30"/>
    </row>
    <row r="34" spans="3:9" ht="15.6" customHeight="1">
      <c r="C34" s="22" t="s">
        <v>113</v>
      </c>
    </row>
    <row r="35" spans="3:9" ht="15.6" customHeight="1">
      <c r="C35" s="22" t="s">
        <v>17</v>
      </c>
      <c r="D35" s="22" t="s">
        <v>114</v>
      </c>
    </row>
    <row r="36" spans="3:9" ht="15.6" customHeight="1">
      <c r="C36" s="22" t="s">
        <v>17</v>
      </c>
      <c r="D36" s="22" t="s">
        <v>115</v>
      </c>
    </row>
    <row r="37" spans="3:9" ht="15.6" customHeight="1"/>
    <row r="38" spans="3:9" ht="21" customHeight="1">
      <c r="C38" s="29" t="s">
        <v>116</v>
      </c>
      <c r="D38" s="30"/>
      <c r="E38" s="30"/>
      <c r="F38" s="30"/>
      <c r="G38" s="30"/>
      <c r="H38" s="30"/>
      <c r="I38" s="30"/>
    </row>
    <row r="39" spans="3:9" ht="15.6" customHeight="1">
      <c r="C39" s="22" t="s">
        <v>117</v>
      </c>
    </row>
    <row r="40" spans="3:9" ht="15.6" customHeight="1">
      <c r="C40" s="22" t="s">
        <v>17</v>
      </c>
      <c r="D40" s="22" t="s">
        <v>118</v>
      </c>
    </row>
    <row r="41" spans="3:9" ht="15.6" customHeight="1">
      <c r="C41" s="22" t="s">
        <v>17</v>
      </c>
      <c r="D41" s="22" t="s">
        <v>119</v>
      </c>
    </row>
    <row r="42" spans="3:9" ht="15.6" customHeight="1"/>
    <row r="43" spans="3:9" ht="21" customHeight="1">
      <c r="C43" s="29" t="s">
        <v>120</v>
      </c>
      <c r="D43" s="30"/>
      <c r="E43" s="30"/>
      <c r="F43" s="30"/>
      <c r="G43" s="30"/>
      <c r="H43" s="30"/>
      <c r="I43" s="30"/>
    </row>
    <row r="44" spans="3:9" ht="15.6" customHeight="1">
      <c r="C44" s="22" t="s">
        <v>121</v>
      </c>
    </row>
    <row r="45" spans="3:9" ht="15.6" customHeight="1">
      <c r="C45" s="22" t="s">
        <v>17</v>
      </c>
      <c r="D45" s="22" t="s">
        <v>122</v>
      </c>
    </row>
    <row r="46" spans="3:9" ht="15.6" customHeight="1">
      <c r="C46" s="22" t="s">
        <v>17</v>
      </c>
      <c r="D46" s="22" t="s">
        <v>123</v>
      </c>
    </row>
    <row r="47" spans="3:9" ht="15.6" customHeight="1"/>
    <row r="48" spans="3:9" ht="15.6" customHeight="1">
      <c r="C48" s="22" t="s">
        <v>124</v>
      </c>
    </row>
    <row r="49" spans="3:21" ht="15.6" customHeight="1">
      <c r="D49" s="1060"/>
      <c r="E49" s="1060"/>
      <c r="F49" s="1060"/>
      <c r="G49" s="1060"/>
      <c r="H49" s="1060"/>
      <c r="I49" s="1060"/>
      <c r="J49" s="1060"/>
      <c r="K49" s="1060"/>
      <c r="L49" s="1060"/>
      <c r="M49" s="1060"/>
      <c r="N49" s="1060"/>
      <c r="O49" s="1060"/>
      <c r="P49" s="1060"/>
      <c r="Q49" s="1060"/>
      <c r="R49" s="1060"/>
    </row>
    <row r="50" spans="3:21" ht="15.6" customHeight="1">
      <c r="D50" s="1060"/>
      <c r="E50" s="1060"/>
      <c r="F50" s="1060"/>
      <c r="G50" s="1060"/>
      <c r="H50" s="1060"/>
      <c r="I50" s="1060"/>
      <c r="J50" s="1060"/>
      <c r="K50" s="1060"/>
      <c r="L50" s="1060"/>
      <c r="M50" s="1060"/>
      <c r="N50" s="1060"/>
      <c r="O50" s="1060"/>
      <c r="P50" s="1060"/>
      <c r="Q50" s="1060"/>
      <c r="R50" s="1060"/>
    </row>
    <row r="51" spans="3:21" ht="15.6" customHeight="1">
      <c r="D51" s="1060"/>
      <c r="E51" s="1060"/>
      <c r="F51" s="1060"/>
      <c r="G51" s="1060"/>
      <c r="H51" s="1060"/>
      <c r="I51" s="1060"/>
      <c r="J51" s="1060"/>
      <c r="K51" s="1060"/>
      <c r="L51" s="1060"/>
      <c r="M51" s="1060"/>
      <c r="N51" s="1060"/>
      <c r="O51" s="1060"/>
      <c r="P51" s="1060"/>
      <c r="Q51" s="1060"/>
      <c r="R51" s="1060"/>
    </row>
    <row r="52" spans="3:21" ht="15.6" customHeight="1">
      <c r="C52" s="31"/>
      <c r="D52" s="31"/>
      <c r="E52" s="31"/>
      <c r="F52" s="31"/>
      <c r="G52" s="31"/>
      <c r="H52" s="31"/>
      <c r="I52" s="31"/>
      <c r="J52" s="31"/>
      <c r="K52" s="31"/>
      <c r="L52" s="31"/>
      <c r="M52" s="31"/>
      <c r="N52" s="31"/>
      <c r="O52" s="31"/>
      <c r="P52" s="31"/>
      <c r="Q52" s="31"/>
    </row>
    <row r="53" spans="3:21" ht="15.6" customHeight="1">
      <c r="C53" s="296" t="s">
        <v>17</v>
      </c>
      <c r="D53" s="22" t="s">
        <v>125</v>
      </c>
      <c r="O53" s="22" t="s">
        <v>17</v>
      </c>
      <c r="P53" s="390" t="s">
        <v>125</v>
      </c>
      <c r="Q53" s="390"/>
      <c r="R53" s="390"/>
      <c r="S53" s="390"/>
      <c r="T53" s="390"/>
      <c r="U53" s="390"/>
    </row>
    <row r="54" spans="3:21" ht="15.6" customHeight="1">
      <c r="D54" s="22" t="s">
        <v>502</v>
      </c>
      <c r="E54" s="307" t="s">
        <v>509</v>
      </c>
      <c r="F54" s="308"/>
      <c r="G54" s="307"/>
      <c r="P54" s="390" t="s">
        <v>503</v>
      </c>
      <c r="Q54" s="403" t="s">
        <v>509</v>
      </c>
      <c r="R54" s="390"/>
      <c r="S54" s="390"/>
      <c r="T54" s="390"/>
      <c r="U54" s="390"/>
    </row>
    <row r="55" spans="3:21" ht="15.6" customHeight="1">
      <c r="D55" s="22" t="s">
        <v>126</v>
      </c>
      <c r="F55" s="1061"/>
      <c r="G55" s="1061"/>
      <c r="H55" s="1061"/>
      <c r="I55" s="1061"/>
      <c r="P55" s="390" t="s">
        <v>127</v>
      </c>
      <c r="Q55" s="391"/>
      <c r="R55" s="401"/>
      <c r="S55" s="402"/>
      <c r="T55" s="402"/>
      <c r="U55" s="392"/>
    </row>
    <row r="56" spans="3:21" ht="15.6" customHeight="1"/>
  </sheetData>
  <mergeCells count="3">
    <mergeCell ref="M18:P18"/>
    <mergeCell ref="D49:R51"/>
    <mergeCell ref="F55:I55"/>
  </mergeCells>
  <phoneticPr fontId="16"/>
  <dataValidations count="1">
    <dataValidation type="list" allowBlank="1" showInputMessage="1" showErrorMessage="1" sqref="K16:K17 C45:C46 K22:K24 C14:C15 C53 C21:C22 C28:C29 C35:C36 C40:C41 K30:K31 O53">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AA63"/>
  <sheetViews>
    <sheetView view="pageBreakPreview" zoomScaleNormal="100" zoomScaleSheetLayoutView="100" workbookViewId="0">
      <selection activeCell="O20" sqref="O20"/>
    </sheetView>
  </sheetViews>
  <sheetFormatPr defaultColWidth="2.42578125" defaultRowHeight="15" customHeight="1"/>
  <cols>
    <col min="1" max="1" width="2.42578125" style="206"/>
    <col min="2" max="2" width="2.42578125" style="206" customWidth="1"/>
    <col min="3" max="3" width="4.140625" style="206" customWidth="1"/>
    <col min="4" max="11" width="13.28515625" style="206" customWidth="1"/>
    <col min="12" max="12" width="4.140625" style="206" customWidth="1"/>
    <col min="13" max="13" width="2.42578125" style="206"/>
    <col min="14" max="14" width="7" style="206" customWidth="1"/>
    <col min="15" max="24" width="10.140625" style="206" customWidth="1"/>
    <col min="25" max="46" width="7" style="206" customWidth="1"/>
    <col min="47" max="16384" width="2.42578125" style="206"/>
  </cols>
  <sheetData>
    <row r="3" spans="2:27" ht="23.25" customHeight="1">
      <c r="B3" s="237" t="s">
        <v>400</v>
      </c>
    </row>
    <row r="4" spans="2:27" ht="23.25" customHeight="1"/>
    <row r="5" spans="2:27" ht="15" customHeight="1">
      <c r="E5" s="209"/>
      <c r="F5" s="209"/>
      <c r="G5" s="209"/>
      <c r="H5" s="209"/>
      <c r="I5" s="209"/>
      <c r="J5" s="1064">
        <f>'はじめに（PC）'!D9</f>
        <v>45677</v>
      </c>
      <c r="K5" s="1064"/>
      <c r="L5" s="283"/>
      <c r="M5" s="283"/>
      <c r="N5" s="283"/>
      <c r="O5" s="283"/>
      <c r="P5" s="283"/>
      <c r="Q5" s="283"/>
      <c r="R5" s="283"/>
      <c r="S5" s="283"/>
      <c r="T5" s="283"/>
      <c r="U5" s="283"/>
      <c r="V5" s="209"/>
      <c r="W5" s="209"/>
      <c r="X5" s="209"/>
      <c r="Y5" s="209"/>
      <c r="Z5" s="209"/>
      <c r="AA5" s="209"/>
    </row>
    <row r="6" spans="2:27" ht="15" customHeight="1">
      <c r="D6" s="471" t="str">
        <f>'はじめに（PC）'!D3&amp;""</f>
        <v>鳥取市</v>
      </c>
      <c r="E6" s="293" t="s">
        <v>530</v>
      </c>
    </row>
    <row r="7" spans="2:27" ht="15" customHeight="1">
      <c r="E7" s="209"/>
    </row>
    <row r="8" spans="2:27" ht="15" customHeight="1">
      <c r="B8" s="209"/>
      <c r="C8" s="209"/>
      <c r="D8" s="209"/>
      <c r="E8" s="209"/>
      <c r="J8" s="196"/>
    </row>
    <row r="9" spans="2:27" ht="15" customHeight="1">
      <c r="B9" s="208"/>
      <c r="C9" s="208"/>
      <c r="D9" s="208"/>
      <c r="E9" s="209"/>
      <c r="I9" s="196" t="s">
        <v>401</v>
      </c>
      <c r="J9" s="1065" t="str">
        <f>'はじめに（PC）'!D4&amp;""</f>
        <v>○○組織</v>
      </c>
      <c r="K9" s="1065"/>
    </row>
    <row r="10" spans="2:27" ht="15" customHeight="1">
      <c r="B10" s="208"/>
      <c r="C10" s="208"/>
      <c r="D10" s="208"/>
      <c r="E10" s="209"/>
      <c r="I10" s="196" t="s">
        <v>402</v>
      </c>
      <c r="J10" s="1065" t="str">
        <f>'はじめに（PC）'!D5&amp;""</f>
        <v>○○　○○</v>
      </c>
      <c r="K10" s="1065"/>
      <c r="M10" s="209"/>
      <c r="N10" s="209"/>
      <c r="O10" s="209"/>
    </row>
    <row r="11" spans="2:27" ht="15" customHeight="1">
      <c r="B11" s="208"/>
      <c r="C11" s="208"/>
      <c r="D11" s="208"/>
      <c r="E11" s="209"/>
      <c r="J11" s="196"/>
      <c r="M11" s="209"/>
      <c r="N11" s="209"/>
      <c r="O11" s="209"/>
    </row>
    <row r="12" spans="2:27" ht="9.75" customHeight="1"/>
    <row r="13" spans="2:27" ht="9.75" customHeight="1"/>
    <row r="14" spans="2:27" s="210" customFormat="1" ht="35.25" customHeight="1">
      <c r="B14" s="294"/>
      <c r="C14" s="295"/>
      <c r="D14" s="295"/>
      <c r="E14" s="472" t="str">
        <f>'はじめに（PC）'!D7&amp;"年度"</f>
        <v>令和６年度</v>
      </c>
      <c r="F14" s="295" t="s">
        <v>489</v>
      </c>
      <c r="G14" s="295"/>
      <c r="H14" s="295"/>
      <c r="I14" s="295"/>
      <c r="J14" s="295"/>
      <c r="K14" s="295"/>
      <c r="L14" s="295"/>
    </row>
    <row r="15" spans="2:27" s="210" customFormat="1" ht="17.25">
      <c r="C15" s="207"/>
      <c r="D15" s="207"/>
      <c r="E15" s="207"/>
      <c r="F15" s="207"/>
      <c r="G15" s="207"/>
      <c r="H15" s="207"/>
      <c r="I15" s="207"/>
      <c r="J15" s="207"/>
      <c r="K15" s="207"/>
      <c r="L15" s="207"/>
    </row>
    <row r="16" spans="2:27" s="210" customFormat="1" ht="27" customHeight="1">
      <c r="C16" s="1066" t="str">
        <f>"　環境保全型農業直接支払交付金実施要領（平成23年４月１日付け22生産第10954号生産局長通知）の第８の４の（１）のアに基づき、"&amp;'はじめに（PC）'!D7&amp;"年度の環境保全型農業直接支払交付金の実施状況について、下記のとおり報告します。"</f>
        <v>　環境保全型農業直接支払交付金実施要領（平成23年４月１日付け22生産第10954号生産局長通知）の第８の４の（１）のアに基づき、令和６年度の環境保全型農業直接支払交付金の実施状況について、下記のとおり報告します。</v>
      </c>
      <c r="D16" s="1066"/>
      <c r="E16" s="1066"/>
      <c r="F16" s="1066"/>
      <c r="G16" s="1066"/>
      <c r="H16" s="1066"/>
      <c r="I16" s="1066"/>
      <c r="J16" s="1066"/>
      <c r="K16" s="1066"/>
      <c r="L16" s="1066"/>
      <c r="O16" s="1062" t="str">
        <f>"　環境保全型農業直接支払交付金実施要領（平成23年４月１日付け22生産第10954号生産局長通知）の第８の４の（１）のアに基づき、●●年度の環境保全型農業直接支払交付金の実施状況について、下記のとおり報告します。"</f>
        <v>　環境保全型農業直接支払交付金実施要領（平成23年４月１日付け22生産第10954号生産局長通知）の第８の４の（１）のアに基づき、●●年度の環境保全型農業直接支払交付金の実施状況について、下記のとおり報告します。</v>
      </c>
      <c r="P16" s="1062"/>
      <c r="Q16" s="1062"/>
      <c r="R16" s="1062"/>
      <c r="S16" s="1062"/>
      <c r="T16" s="1062"/>
      <c r="U16" s="1062"/>
      <c r="V16" s="1062"/>
      <c r="W16" s="1062"/>
      <c r="X16" s="1062"/>
    </row>
    <row r="17" spans="2:24" s="210" customFormat="1" ht="37.5" customHeight="1">
      <c r="C17" s="1066"/>
      <c r="D17" s="1066"/>
      <c r="E17" s="1066"/>
      <c r="F17" s="1066"/>
      <c r="G17" s="1066"/>
      <c r="H17" s="1066"/>
      <c r="I17" s="1066"/>
      <c r="J17" s="1066"/>
      <c r="K17" s="1066"/>
      <c r="L17" s="1066"/>
      <c r="O17" s="1062"/>
      <c r="P17" s="1062"/>
      <c r="Q17" s="1062"/>
      <c r="R17" s="1062"/>
      <c r="S17" s="1062"/>
      <c r="T17" s="1062"/>
      <c r="U17" s="1062"/>
      <c r="V17" s="1062"/>
      <c r="W17" s="1062"/>
      <c r="X17" s="1062"/>
    </row>
    <row r="18" spans="2:24" ht="14.25">
      <c r="C18" s="208"/>
      <c r="D18" s="208"/>
      <c r="E18" s="209"/>
      <c r="J18" s="196"/>
      <c r="M18" s="209"/>
      <c r="N18" s="209"/>
      <c r="O18" s="209"/>
    </row>
    <row r="19" spans="2:24" ht="15" customHeight="1">
      <c r="B19" s="1063" t="s">
        <v>355</v>
      </c>
      <c r="C19" s="1063"/>
      <c r="D19" s="1063"/>
      <c r="E19" s="1063"/>
      <c r="F19" s="1063"/>
      <c r="G19" s="1063"/>
      <c r="H19" s="1063"/>
      <c r="I19" s="1063"/>
      <c r="J19" s="1063"/>
      <c r="K19" s="1063"/>
      <c r="L19" s="1063"/>
      <c r="M19" s="1063"/>
    </row>
    <row r="21" spans="2:24" ht="15" customHeight="1">
      <c r="D21" s="206" t="s">
        <v>403</v>
      </c>
    </row>
    <row r="22" spans="2:24" ht="11.25" customHeight="1"/>
    <row r="23" spans="2:24" ht="18.75" customHeight="1">
      <c r="D23" s="393" t="s">
        <v>17</v>
      </c>
      <c r="E23" s="206" t="s">
        <v>404</v>
      </c>
      <c r="H23" s="393" t="s">
        <v>17</v>
      </c>
      <c r="I23" s="206" t="s">
        <v>588</v>
      </c>
    </row>
    <row r="24" spans="2:24" ht="23.25" customHeight="1"/>
    <row r="25" spans="2:24" ht="15" customHeight="1">
      <c r="D25" s="206" t="s">
        <v>405</v>
      </c>
    </row>
    <row r="35" spans="3:3" ht="15" customHeight="1">
      <c r="C35" s="213"/>
    </row>
    <row r="36" spans="3:3" ht="15" customHeight="1">
      <c r="C36" s="208"/>
    </row>
    <row r="62" spans="3:3" ht="15" customHeight="1">
      <c r="C62" s="206" t="s">
        <v>406</v>
      </c>
    </row>
    <row r="63" spans="3:3" ht="15" customHeight="1">
      <c r="C63" s="206" t="s">
        <v>407</v>
      </c>
    </row>
  </sheetData>
  <mergeCells count="6">
    <mergeCell ref="O16:X17"/>
    <mergeCell ref="B19:M19"/>
    <mergeCell ref="J5:K5"/>
    <mergeCell ref="J9:K9"/>
    <mergeCell ref="J10:K10"/>
    <mergeCell ref="C16:L17"/>
  </mergeCells>
  <phoneticPr fontId="16"/>
  <dataValidations count="1">
    <dataValidation type="list" allowBlank="1" showInputMessage="1" showErrorMessage="1" sqref="D23 H23">
      <formula1>"□,■"</formula1>
    </dataValidation>
  </dataValidations>
  <printOptions horizontalCentered="1"/>
  <pageMargins left="0.51181102362204722" right="0.51181102362204722" top="0.55118110236220474" bottom="0.55118110236220474" header="0.31496062992125984" footer="0.31496062992125984"/>
  <pageSetup paperSize="9" scale="86" fitToHeight="0"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AJ75"/>
  <sheetViews>
    <sheetView view="pageBreakPreview" zoomScale="80" zoomScaleNormal="100" zoomScaleSheetLayoutView="80" workbookViewId="0">
      <selection activeCell="F17" sqref="F17:G17"/>
    </sheetView>
  </sheetViews>
  <sheetFormatPr defaultColWidth="2.42578125" defaultRowHeight="15" customHeight="1"/>
  <cols>
    <col min="1" max="1" width="2.42578125" style="206"/>
    <col min="2" max="2" width="2.42578125" style="206" customWidth="1"/>
    <col min="3" max="3" width="3.85546875" style="206" customWidth="1"/>
    <col min="4" max="4" width="28.85546875" style="206" customWidth="1"/>
    <col min="5" max="6" width="23.5703125" style="206" customWidth="1"/>
    <col min="7" max="7" width="2.42578125" style="206" customWidth="1"/>
    <col min="8" max="8" width="30.28515625" style="206" customWidth="1"/>
    <col min="9" max="9" width="19.5703125" style="206" customWidth="1"/>
    <col min="10" max="16384" width="2.42578125" style="206"/>
  </cols>
  <sheetData>
    <row r="3" spans="2:14" ht="23.25" customHeight="1">
      <c r="B3" s="206" t="s">
        <v>276</v>
      </c>
    </row>
    <row r="4" spans="2:14" ht="23.25" customHeight="1">
      <c r="B4" s="1095" t="s">
        <v>493</v>
      </c>
      <c r="C4" s="1095"/>
      <c r="D4" s="1095"/>
      <c r="E4" s="1095"/>
      <c r="F4" s="1095"/>
      <c r="G4" s="1095"/>
      <c r="H4" s="1095"/>
      <c r="I4" s="1095"/>
      <c r="J4" s="1095"/>
      <c r="K4" s="304"/>
    </row>
    <row r="5" spans="2:14" ht="14.25">
      <c r="B5" s="208"/>
      <c r="C5" s="208"/>
      <c r="D5" s="208"/>
      <c r="G5" s="196"/>
      <c r="I5" s="283"/>
      <c r="K5" s="283"/>
      <c r="L5" s="283"/>
      <c r="M5" s="283"/>
      <c r="N5" s="283"/>
    </row>
    <row r="6" spans="2:14" s="210" customFormat="1" ht="19.5" customHeight="1">
      <c r="B6" s="210" t="s">
        <v>358</v>
      </c>
    </row>
    <row r="7" spans="2:14" ht="15" customHeight="1">
      <c r="C7" s="1096" t="s">
        <v>295</v>
      </c>
      <c r="D7" s="1097"/>
      <c r="E7" s="1097"/>
      <c r="F7" s="1099" t="s">
        <v>359</v>
      </c>
      <c r="G7" s="1099"/>
      <c r="H7" s="1099"/>
      <c r="I7" s="1104" t="s">
        <v>40</v>
      </c>
    </row>
    <row r="8" spans="2:14" ht="15" customHeight="1">
      <c r="C8" s="1098"/>
      <c r="D8" s="1063"/>
      <c r="E8" s="1063"/>
      <c r="F8" s="1099"/>
      <c r="G8" s="1099"/>
      <c r="H8" s="1099"/>
      <c r="I8" s="1105"/>
    </row>
    <row r="9" spans="2:14" ht="15" customHeight="1">
      <c r="C9" s="1098"/>
      <c r="D9" s="1063"/>
      <c r="E9" s="1063"/>
      <c r="F9" s="1099"/>
      <c r="G9" s="1099"/>
      <c r="H9" s="1099"/>
      <c r="I9" s="1105"/>
    </row>
    <row r="10" spans="2:14" ht="24.75" customHeight="1">
      <c r="C10" s="1100" t="s">
        <v>360</v>
      </c>
      <c r="D10" s="1101"/>
      <c r="E10" s="305" t="s">
        <v>299</v>
      </c>
      <c r="F10" s="1102" t="s">
        <v>300</v>
      </c>
      <c r="G10" s="1103"/>
      <c r="H10" s="306" t="s">
        <v>301</v>
      </c>
      <c r="I10" s="1068"/>
    </row>
    <row r="11" spans="2:14" ht="24.75" customHeight="1">
      <c r="C11" s="1093"/>
      <c r="D11" s="1094"/>
      <c r="E11" s="412"/>
      <c r="F11" s="1089"/>
      <c r="G11" s="1090"/>
      <c r="H11" s="411"/>
      <c r="I11" s="413"/>
    </row>
    <row r="12" spans="2:14" ht="24.75" customHeight="1">
      <c r="C12" s="1093"/>
      <c r="D12" s="1094"/>
      <c r="E12" s="412"/>
      <c r="F12" s="1089"/>
      <c r="G12" s="1090"/>
      <c r="H12" s="411"/>
      <c r="I12" s="413"/>
    </row>
    <row r="13" spans="2:14" ht="24.75" customHeight="1">
      <c r="C13" s="1093"/>
      <c r="D13" s="1094"/>
      <c r="E13" s="412"/>
      <c r="F13" s="1089"/>
      <c r="G13" s="1090"/>
      <c r="H13" s="411"/>
      <c r="I13" s="413"/>
    </row>
    <row r="14" spans="2:14" ht="24.75" customHeight="1">
      <c r="C14" s="1093"/>
      <c r="D14" s="1094"/>
      <c r="E14" s="412"/>
      <c r="F14" s="1089"/>
      <c r="G14" s="1090"/>
      <c r="H14" s="411"/>
      <c r="I14" s="413"/>
    </row>
    <row r="15" spans="2:14" ht="24.75" customHeight="1">
      <c r="C15" s="1093"/>
      <c r="D15" s="1094"/>
      <c r="E15" s="412"/>
      <c r="F15" s="1089"/>
      <c r="G15" s="1090"/>
      <c r="H15" s="411"/>
      <c r="I15" s="413"/>
    </row>
    <row r="16" spans="2:14" ht="24.75" customHeight="1">
      <c r="C16" s="1093"/>
      <c r="D16" s="1094"/>
      <c r="E16" s="412"/>
      <c r="F16" s="1089"/>
      <c r="G16" s="1090"/>
      <c r="H16" s="411"/>
      <c r="I16" s="413"/>
    </row>
    <row r="17" spans="2:9" ht="24.75" customHeight="1">
      <c r="C17" s="1093"/>
      <c r="D17" s="1094"/>
      <c r="E17" s="412"/>
      <c r="F17" s="1089"/>
      <c r="G17" s="1090"/>
      <c r="H17" s="411"/>
      <c r="I17" s="413"/>
    </row>
    <row r="18" spans="2:9" ht="24.75" customHeight="1">
      <c r="C18" s="1093"/>
      <c r="D18" s="1094"/>
      <c r="E18" s="412"/>
      <c r="F18" s="1089"/>
      <c r="G18" s="1090"/>
      <c r="H18" s="411"/>
      <c r="I18" s="413"/>
    </row>
    <row r="19" spans="2:9" ht="24.75" customHeight="1">
      <c r="C19" s="1093"/>
      <c r="D19" s="1094"/>
      <c r="E19" s="412"/>
      <c r="F19" s="1089"/>
      <c r="G19" s="1090"/>
      <c r="H19" s="411"/>
      <c r="I19" s="413"/>
    </row>
    <row r="20" spans="2:9" ht="24.75" customHeight="1">
      <c r="C20" s="1093"/>
      <c r="D20" s="1094"/>
      <c r="E20" s="412"/>
      <c r="F20" s="1089"/>
      <c r="G20" s="1090"/>
      <c r="H20" s="411"/>
      <c r="I20" s="413"/>
    </row>
    <row r="21" spans="2:9" ht="24.75" customHeight="1">
      <c r="C21" s="1093"/>
      <c r="D21" s="1094"/>
      <c r="E21" s="412"/>
      <c r="F21" s="1089"/>
      <c r="G21" s="1090"/>
      <c r="H21" s="411"/>
      <c r="I21" s="413"/>
    </row>
    <row r="22" spans="2:9" ht="24.75" customHeight="1">
      <c r="C22" s="1093"/>
      <c r="D22" s="1094"/>
      <c r="E22" s="412"/>
      <c r="F22" s="1089"/>
      <c r="G22" s="1090"/>
      <c r="H22" s="411"/>
      <c r="I22" s="413"/>
    </row>
    <row r="23" spans="2:9" ht="15" customHeight="1">
      <c r="C23" s="212" t="s">
        <v>361</v>
      </c>
      <c r="D23" s="212"/>
    </row>
    <row r="24" spans="2:9" s="210" customFormat="1" ht="15" customHeight="1">
      <c r="C24" s="212" t="s">
        <v>408</v>
      </c>
      <c r="D24" s="212"/>
    </row>
    <row r="25" spans="2:9" s="213" customFormat="1" ht="13.5">
      <c r="C25" s="212" t="s">
        <v>409</v>
      </c>
      <c r="D25" s="212"/>
    </row>
    <row r="26" spans="2:9" s="213" customFormat="1" ht="13.5">
      <c r="C26" s="212" t="s">
        <v>410</v>
      </c>
      <c r="D26" s="212"/>
    </row>
    <row r="27" spans="2:9" s="213" customFormat="1" ht="13.5">
      <c r="C27" s="212" t="s">
        <v>411</v>
      </c>
      <c r="D27" s="212"/>
    </row>
    <row r="28" spans="2:9" s="213" customFormat="1" ht="14.25">
      <c r="C28" s="196"/>
      <c r="D28" s="196"/>
    </row>
    <row r="29" spans="2:9" s="210" customFormat="1" ht="18.75" customHeight="1">
      <c r="B29" s="210" t="s">
        <v>364</v>
      </c>
    </row>
    <row r="30" spans="2:9" ht="22.5" customHeight="1">
      <c r="C30" s="1069" t="s">
        <v>326</v>
      </c>
      <c r="D30" s="1069"/>
      <c r="E30" s="1069"/>
      <c r="F30" s="1069" t="s">
        <v>365</v>
      </c>
      <c r="G30" s="1069"/>
    </row>
    <row r="31" spans="2:9" ht="26.25" customHeight="1">
      <c r="C31" s="1091" t="s">
        <v>366</v>
      </c>
      <c r="D31" s="1092"/>
      <c r="E31" s="1092"/>
      <c r="F31" s="462">
        <f>'はじめに（ほ場一覧）'!$J$128</f>
        <v>0</v>
      </c>
      <c r="G31" s="214" t="s">
        <v>222</v>
      </c>
    </row>
    <row r="32" spans="2:9" ht="26.25" customHeight="1">
      <c r="C32" s="1091" t="s">
        <v>332</v>
      </c>
      <c r="D32" s="1092"/>
      <c r="E32" s="1092"/>
      <c r="F32" s="462">
        <f>'はじめに（ほ場一覧）'!J129</f>
        <v>0</v>
      </c>
      <c r="G32" s="214" t="s">
        <v>222</v>
      </c>
    </row>
    <row r="33" spans="2:10" ht="26.25" customHeight="1">
      <c r="C33" s="1091" t="s">
        <v>367</v>
      </c>
      <c r="D33" s="1092"/>
      <c r="E33" s="1092"/>
      <c r="F33" s="462">
        <f>'はじめに（ほ場一覧）'!J130</f>
        <v>0</v>
      </c>
      <c r="G33" s="214" t="s">
        <v>222</v>
      </c>
    </row>
    <row r="34" spans="2:10" ht="26.25" customHeight="1">
      <c r="C34" s="1091" t="s">
        <v>368</v>
      </c>
      <c r="D34" s="1092"/>
      <c r="E34" s="1092"/>
      <c r="F34" s="462">
        <f>'はじめに（ほ場一覧）'!J131</f>
        <v>0</v>
      </c>
      <c r="G34" s="214" t="s">
        <v>222</v>
      </c>
    </row>
    <row r="35" spans="2:10" ht="26.25" customHeight="1">
      <c r="C35" s="1091" t="s">
        <v>369</v>
      </c>
      <c r="D35" s="1092"/>
      <c r="E35" s="1092"/>
      <c r="F35" s="462">
        <f>'はじめに（ほ場一覧）'!J132</f>
        <v>0</v>
      </c>
      <c r="G35" s="214" t="s">
        <v>222</v>
      </c>
    </row>
    <row r="36" spans="2:10" ht="26.25" customHeight="1">
      <c r="C36" s="1091" t="s">
        <v>370</v>
      </c>
      <c r="D36" s="1092"/>
      <c r="E36" s="1092"/>
      <c r="F36" s="462">
        <f>'はじめに（ほ場一覧）'!J133</f>
        <v>0</v>
      </c>
      <c r="G36" s="214" t="s">
        <v>222</v>
      </c>
    </row>
    <row r="37" spans="2:10" ht="26.25" customHeight="1">
      <c r="C37" s="1091" t="s">
        <v>371</v>
      </c>
      <c r="D37" s="1092"/>
      <c r="E37" s="1092"/>
      <c r="F37" s="462">
        <f>'はじめに（ほ場一覧）'!J134</f>
        <v>0</v>
      </c>
      <c r="G37" s="214" t="s">
        <v>222</v>
      </c>
    </row>
    <row r="38" spans="2:10" ht="26.25" customHeight="1">
      <c r="C38" s="1091" t="s">
        <v>338</v>
      </c>
      <c r="D38" s="1092"/>
      <c r="E38" s="1092"/>
      <c r="F38" s="462">
        <f>'はじめに（ほ場一覧）'!J135</f>
        <v>0</v>
      </c>
      <c r="G38" s="214" t="s">
        <v>222</v>
      </c>
    </row>
    <row r="39" spans="2:10" ht="26.25" customHeight="1" thickBot="1">
      <c r="C39" s="1087"/>
      <c r="D39" s="1088"/>
      <c r="E39" s="1088"/>
      <c r="F39" s="325"/>
      <c r="G39" s="215" t="s">
        <v>222</v>
      </c>
    </row>
    <row r="40" spans="2:10" ht="26.25" customHeight="1" thickTop="1">
      <c r="C40" s="1068" t="s">
        <v>339</v>
      </c>
      <c r="D40" s="1068"/>
      <c r="E40" s="1068"/>
      <c r="F40" s="462">
        <f>SUM(F31:F39)</f>
        <v>0</v>
      </c>
      <c r="G40" s="216" t="s">
        <v>222</v>
      </c>
    </row>
    <row r="41" spans="2:10" ht="26.25" customHeight="1"/>
    <row r="42" spans="2:10" ht="26.25" customHeight="1">
      <c r="C42" s="1069" t="s">
        <v>326</v>
      </c>
      <c r="D42" s="1069"/>
      <c r="E42" s="1069"/>
      <c r="F42" s="1069" t="s">
        <v>365</v>
      </c>
      <c r="G42" s="1069"/>
    </row>
    <row r="43" spans="2:10" ht="26.25" customHeight="1">
      <c r="C43" s="1070" t="s">
        <v>342</v>
      </c>
      <c r="D43" s="1071"/>
      <c r="E43" s="1071"/>
      <c r="F43" s="394"/>
      <c r="G43" s="214" t="s">
        <v>222</v>
      </c>
    </row>
    <row r="44" spans="2:10" s="213" customFormat="1" ht="16.5" customHeight="1">
      <c r="B44" s="206"/>
      <c r="C44" s="238" t="s">
        <v>412</v>
      </c>
      <c r="D44" s="212"/>
      <c r="E44" s="196"/>
      <c r="F44" s="196"/>
      <c r="G44" s="196"/>
      <c r="H44" s="196"/>
      <c r="I44" s="212"/>
      <c r="J44" s="212"/>
    </row>
    <row r="45" spans="2:10" s="213" customFormat="1" ht="16.5" customHeight="1">
      <c r="B45" s="206"/>
      <c r="C45" s="213" t="s">
        <v>413</v>
      </c>
      <c r="D45" s="239"/>
    </row>
    <row r="46" spans="2:10" ht="16.5" customHeight="1">
      <c r="C46" s="217" t="s">
        <v>373</v>
      </c>
      <c r="D46" s="217"/>
      <c r="E46" s="196"/>
      <c r="F46" s="196"/>
      <c r="G46" s="196"/>
      <c r="H46" s="196"/>
      <c r="I46" s="196"/>
      <c r="J46" s="196"/>
    </row>
    <row r="47" spans="2:10" ht="16.5" customHeight="1">
      <c r="C47" s="217" t="s">
        <v>374</v>
      </c>
      <c r="D47" s="217"/>
      <c r="E47" s="218"/>
      <c r="F47" s="218"/>
      <c r="G47" s="218"/>
      <c r="H47" s="218"/>
      <c r="I47" s="218"/>
      <c r="J47" s="196"/>
    </row>
    <row r="48" spans="2:10" ht="16.5" customHeight="1">
      <c r="C48" s="217" t="s">
        <v>375</v>
      </c>
      <c r="D48" s="217"/>
      <c r="E48" s="218"/>
      <c r="F48" s="218"/>
      <c r="G48" s="218"/>
      <c r="H48" s="218"/>
      <c r="I48" s="218"/>
      <c r="J48" s="196"/>
    </row>
    <row r="49" spans="2:10" ht="14.25">
      <c r="C49" s="219"/>
      <c r="D49" s="219"/>
      <c r="E49" s="219"/>
      <c r="F49" s="219"/>
      <c r="G49" s="219"/>
      <c r="H49" s="219"/>
      <c r="I49" s="219"/>
    </row>
    <row r="50" spans="2:10" ht="14.25">
      <c r="C50" s="219"/>
      <c r="D50" s="219"/>
      <c r="E50" s="219"/>
      <c r="F50" s="219"/>
      <c r="G50" s="219"/>
      <c r="H50" s="219"/>
      <c r="I50" s="219"/>
    </row>
    <row r="51" spans="2:10" ht="15" customHeight="1">
      <c r="C51" s="213"/>
      <c r="D51" s="213"/>
    </row>
    <row r="52" spans="2:10" s="210" customFormat="1" ht="54.95" customHeight="1">
      <c r="B52" s="1062" t="s">
        <v>376</v>
      </c>
      <c r="C52" s="1062"/>
      <c r="D52" s="1062"/>
      <c r="E52" s="1062"/>
      <c r="F52" s="1062"/>
      <c r="G52" s="1062"/>
      <c r="H52" s="1062"/>
      <c r="I52" s="1062"/>
      <c r="J52" s="1062"/>
    </row>
    <row r="53" spans="2:10" ht="24" customHeight="1">
      <c r="B53" s="220"/>
      <c r="C53" s="1072" t="s">
        <v>308</v>
      </c>
      <c r="D53" s="1073"/>
      <c r="E53" s="1073"/>
      <c r="F53" s="1073"/>
      <c r="G53" s="1073"/>
      <c r="H53" s="1073"/>
      <c r="I53" s="221" t="s">
        <v>309</v>
      </c>
    </row>
    <row r="54" spans="2:10" s="213" customFormat="1" ht="24" customHeight="1">
      <c r="B54" s="222"/>
      <c r="C54" s="1074" t="s">
        <v>377</v>
      </c>
      <c r="D54" s="1075"/>
      <c r="E54" s="1075"/>
      <c r="F54" s="1075"/>
      <c r="G54" s="1075"/>
      <c r="H54" s="1075"/>
      <c r="I54" s="1076"/>
    </row>
    <row r="55" spans="2:10" s="213" customFormat="1" ht="24" customHeight="1">
      <c r="B55" s="206"/>
      <c r="C55" s="589" t="str">
        <f>'共通様式第３号（3号事業）'!C54</f>
        <v>□</v>
      </c>
      <c r="D55" s="285" t="s">
        <v>414</v>
      </c>
      <c r="E55" s="285"/>
      <c r="F55" s="285"/>
      <c r="G55" s="285"/>
      <c r="H55" s="285"/>
      <c r="I55" s="415"/>
    </row>
    <row r="56" spans="2:10" s="213" customFormat="1" ht="24" customHeight="1">
      <c r="B56" s="206"/>
      <c r="C56" s="589" t="str">
        <f>'共通様式第３号（3号事業）'!C55</f>
        <v>□</v>
      </c>
      <c r="D56" s="285" t="s">
        <v>415</v>
      </c>
      <c r="E56" s="285"/>
      <c r="F56" s="285"/>
      <c r="G56" s="285"/>
      <c r="H56" s="285"/>
      <c r="I56" s="416"/>
    </row>
    <row r="57" spans="2:10" s="213" customFormat="1" ht="24" customHeight="1">
      <c r="B57" s="206"/>
      <c r="C57" s="589" t="str">
        <f>'共通様式第３号（3号事業）'!C56</f>
        <v>□</v>
      </c>
      <c r="D57" s="285" t="s">
        <v>416</v>
      </c>
      <c r="E57" s="285"/>
      <c r="F57" s="285"/>
      <c r="G57" s="285"/>
      <c r="H57" s="285"/>
      <c r="I57" s="416"/>
    </row>
    <row r="58" spans="2:10" s="213" customFormat="1" ht="24" customHeight="1">
      <c r="B58" s="206"/>
      <c r="C58" s="589" t="str">
        <f>'共通様式第３号（3号事業）'!C57</f>
        <v>□</v>
      </c>
      <c r="D58" s="285" t="s">
        <v>417</v>
      </c>
      <c r="E58" s="285"/>
      <c r="F58" s="285"/>
      <c r="G58" s="285"/>
      <c r="H58" s="285"/>
      <c r="I58" s="416"/>
    </row>
    <row r="59" spans="2:10" s="213" customFormat="1" ht="24" customHeight="1">
      <c r="B59" s="206"/>
      <c r="C59" s="589" t="str">
        <f>'共通様式第３号（3号事業）'!C58</f>
        <v>□</v>
      </c>
      <c r="D59" s="285" t="s">
        <v>418</v>
      </c>
      <c r="E59" s="285"/>
      <c r="F59" s="285"/>
      <c r="G59" s="285"/>
      <c r="H59" s="285"/>
      <c r="I59" s="416"/>
    </row>
    <row r="60" spans="2:10" s="213" customFormat="1" ht="24" customHeight="1">
      <c r="B60" s="206"/>
      <c r="C60" s="1077" t="s">
        <v>378</v>
      </c>
      <c r="D60" s="1078"/>
      <c r="E60" s="1078"/>
      <c r="F60" s="1078"/>
      <c r="G60" s="1078"/>
      <c r="H60" s="1078"/>
      <c r="I60" s="1079"/>
    </row>
    <row r="61" spans="2:10" s="213" customFormat="1" ht="24" customHeight="1">
      <c r="B61" s="206"/>
      <c r="C61" s="589" t="str">
        <f>'共通様式第３号（3号事業）'!C60</f>
        <v>□</v>
      </c>
      <c r="D61" s="285" t="s">
        <v>419</v>
      </c>
      <c r="E61" s="285"/>
      <c r="F61" s="285"/>
      <c r="G61" s="285"/>
      <c r="H61" s="285"/>
      <c r="I61" s="415"/>
    </row>
    <row r="62" spans="2:10" s="213" customFormat="1" ht="24" customHeight="1">
      <c r="B62" s="206"/>
      <c r="C62" s="589" t="str">
        <f>'共通様式第３号（3号事業）'!C61</f>
        <v>□</v>
      </c>
      <c r="D62" s="285" t="s">
        <v>420</v>
      </c>
      <c r="E62" s="285"/>
      <c r="F62" s="285"/>
      <c r="G62" s="285"/>
      <c r="H62" s="285"/>
      <c r="I62" s="416"/>
    </row>
    <row r="63" spans="2:10" s="213" customFormat="1" ht="24" customHeight="1">
      <c r="B63" s="206"/>
      <c r="C63" s="1080" t="s">
        <v>379</v>
      </c>
      <c r="D63" s="1081"/>
      <c r="E63" s="1081"/>
      <c r="F63" s="1081"/>
      <c r="G63" s="1081"/>
      <c r="H63" s="1081"/>
      <c r="I63" s="1082"/>
    </row>
    <row r="64" spans="2:10" s="213" customFormat="1" ht="24" customHeight="1">
      <c r="B64" s="206"/>
      <c r="C64" s="589" t="str">
        <f>'共通様式第３号（3号事業）'!C63</f>
        <v>□</v>
      </c>
      <c r="D64" s="285" t="s">
        <v>421</v>
      </c>
      <c r="E64" s="285"/>
      <c r="F64" s="285"/>
      <c r="G64" s="285"/>
      <c r="H64" s="286"/>
      <c r="I64" s="416"/>
    </row>
    <row r="65" spans="2:36" s="213" customFormat="1" ht="30.75" customHeight="1">
      <c r="B65" s="206"/>
      <c r="C65" s="589" t="str">
        <f>'共通様式第３号（3号事業）'!C64</f>
        <v>□</v>
      </c>
      <c r="D65" s="1083" t="s">
        <v>422</v>
      </c>
      <c r="E65" s="1083"/>
      <c r="F65" s="1083"/>
      <c r="G65" s="1083"/>
      <c r="H65" s="1084"/>
      <c r="I65" s="416"/>
    </row>
    <row r="66" spans="2:36" s="213" customFormat="1" ht="30.75" customHeight="1">
      <c r="B66" s="206"/>
      <c r="C66" s="589" t="str">
        <f>'共通様式第３号（3号事業）'!C65</f>
        <v>□</v>
      </c>
      <c r="D66" s="285" t="s">
        <v>423</v>
      </c>
      <c r="E66" s="287"/>
      <c r="F66" s="287"/>
      <c r="G66" s="287"/>
      <c r="H66" s="240"/>
      <c r="I66" s="416"/>
    </row>
    <row r="67" spans="2:36" s="213" customFormat="1" ht="56.25" customHeight="1">
      <c r="B67" s="206"/>
      <c r="C67" s="589" t="str">
        <f>'共通様式第３号（3号事業）'!C66</f>
        <v>□</v>
      </c>
      <c r="D67" s="1085" t="s">
        <v>424</v>
      </c>
      <c r="E67" s="1085"/>
      <c r="F67" s="1085"/>
      <c r="G67" s="1085"/>
      <c r="H67" s="1086"/>
      <c r="I67" s="416"/>
    </row>
    <row r="68" spans="2:36" s="213" customFormat="1" ht="24" customHeight="1">
      <c r="B68" s="206"/>
      <c r="C68" s="589" t="str">
        <f>'共通様式第３号（3号事業）'!C67</f>
        <v>□</v>
      </c>
      <c r="D68" s="548" t="str">
        <f>'共通様式第３号（3号事業）'!$D$67:$I$67</f>
        <v>⑫　その他（　　　　　　　　　　　　　　　　　　　　　　　　　　　　　　　　　　　　　　　　　）</v>
      </c>
      <c r="E68" s="549"/>
      <c r="F68" s="549"/>
      <c r="G68" s="549"/>
      <c r="H68" s="550"/>
      <c r="I68" s="416"/>
    </row>
    <row r="69" spans="2:36" ht="24.95" customHeight="1">
      <c r="C69" s="206" t="s">
        <v>380</v>
      </c>
    </row>
    <row r="71" spans="2:36" s="210" customFormat="1" ht="15" customHeight="1">
      <c r="B71" s="210" t="s">
        <v>381</v>
      </c>
    </row>
    <row r="72" spans="2:36" ht="15" customHeight="1">
      <c r="C72" s="206" t="s">
        <v>425</v>
      </c>
    </row>
    <row r="73" spans="2:36" ht="15" customHeight="1">
      <c r="C73" s="206" t="s">
        <v>426</v>
      </c>
    </row>
    <row r="74" spans="2:36" ht="15" customHeight="1">
      <c r="C74" s="206" t="s">
        <v>427</v>
      </c>
    </row>
    <row r="75" spans="2:36" ht="15" customHeight="1">
      <c r="C75" s="206" t="s">
        <v>383</v>
      </c>
      <c r="AC75" s="1067"/>
      <c r="AD75" s="1067"/>
      <c r="AE75" s="1067"/>
      <c r="AF75" s="1067"/>
      <c r="AG75" s="1067"/>
      <c r="AH75" s="1067"/>
      <c r="AI75" s="1067"/>
      <c r="AJ75" s="1067"/>
    </row>
  </sheetData>
  <mergeCells count="53">
    <mergeCell ref="F20:G20"/>
    <mergeCell ref="F21:G21"/>
    <mergeCell ref="F15:G15"/>
    <mergeCell ref="F16:G16"/>
    <mergeCell ref="F17:G17"/>
    <mergeCell ref="F18:G18"/>
    <mergeCell ref="F19:G19"/>
    <mergeCell ref="C17:D17"/>
    <mergeCell ref="C18:D18"/>
    <mergeCell ref="C19:D19"/>
    <mergeCell ref="C20:D20"/>
    <mergeCell ref="C21:D21"/>
    <mergeCell ref="C15:D15"/>
    <mergeCell ref="C16:D16"/>
    <mergeCell ref="B4:J4"/>
    <mergeCell ref="C7:E9"/>
    <mergeCell ref="F7:H9"/>
    <mergeCell ref="C10:D10"/>
    <mergeCell ref="F10:G10"/>
    <mergeCell ref="C11:D11"/>
    <mergeCell ref="F11:G11"/>
    <mergeCell ref="F12:G12"/>
    <mergeCell ref="F13:G13"/>
    <mergeCell ref="F14:G14"/>
    <mergeCell ref="C12:D12"/>
    <mergeCell ref="C13:D13"/>
    <mergeCell ref="C14:D14"/>
    <mergeCell ref="I7:I10"/>
    <mergeCell ref="C39:E39"/>
    <mergeCell ref="F22:G22"/>
    <mergeCell ref="C30:E30"/>
    <mergeCell ref="F30:G30"/>
    <mergeCell ref="C31:E31"/>
    <mergeCell ref="C32:E32"/>
    <mergeCell ref="C33:E33"/>
    <mergeCell ref="C34:E34"/>
    <mergeCell ref="C35:E35"/>
    <mergeCell ref="C36:E36"/>
    <mergeCell ref="C37:E37"/>
    <mergeCell ref="C38:E38"/>
    <mergeCell ref="C22:D22"/>
    <mergeCell ref="AC75:AJ75"/>
    <mergeCell ref="C40:E40"/>
    <mergeCell ref="C42:E42"/>
    <mergeCell ref="F42:G42"/>
    <mergeCell ref="C43:E43"/>
    <mergeCell ref="B52:J52"/>
    <mergeCell ref="C53:H53"/>
    <mergeCell ref="C54:I54"/>
    <mergeCell ref="C60:I60"/>
    <mergeCell ref="C63:I63"/>
    <mergeCell ref="D65:H65"/>
    <mergeCell ref="D67:H67"/>
  </mergeCells>
  <phoneticPr fontId="16"/>
  <conditionalFormatting sqref="F31:F38">
    <cfRule type="cellIs" dxfId="8" priority="2" operator="equal">
      <formula>0</formula>
    </cfRule>
  </conditionalFormatting>
  <conditionalFormatting sqref="F40">
    <cfRule type="cellIs" dxfId="7" priority="1" operator="equal">
      <formula>0</formula>
    </cfRule>
  </conditionalFormatting>
  <dataValidations count="1">
    <dataValidation type="list" allowBlank="1" showInputMessage="1" showErrorMessage="1" sqref="C55:C59 C61:C62 C64:C68">
      <formula1>"□,■"</formula1>
    </dataValidation>
  </dataValidations>
  <printOptions horizontalCentered="1"/>
  <pageMargins left="0.51181102362204722" right="0.51181102362204722" top="0.55118110236220474" bottom="0.55118110236220474" header="0.31496062992125984" footer="0.31496062992125984"/>
  <pageSetup paperSize="9" scale="75" fitToHeight="0" orientation="portrait" blackAndWhite="1" r:id="rId1"/>
  <rowBreaks count="2" manualBreakCount="2">
    <brk id="28" min="1" max="9" man="1"/>
    <brk id="50" min="1"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'はじめに（ほ場一覧）'!$C$116:$C$123</xm:f>
          </x14:formula1>
          <xm:sqref>C11:D22</xm:sqref>
        </x14:dataValidation>
        <x14:dataValidation type="list" allowBlank="1" showInputMessage="1" showErrorMessage="1">
          <x14:formula1>
            <xm:f>'はじめに（ほ場一覧）'!$N$116:$N$120</xm:f>
          </x14:formula1>
          <xm:sqref>F11:G22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P33"/>
  <sheetViews>
    <sheetView view="pageBreakPreview" zoomScaleNormal="100" zoomScaleSheetLayoutView="100" workbookViewId="0">
      <selection activeCell="C11" sqref="C11"/>
    </sheetView>
  </sheetViews>
  <sheetFormatPr defaultColWidth="4.140625" defaultRowHeight="13.5"/>
  <cols>
    <col min="1" max="1" width="4.140625" style="243"/>
    <col min="2" max="2" width="3.42578125" style="243" customWidth="1"/>
    <col min="3" max="4" width="28.42578125" style="243" customWidth="1"/>
    <col min="5" max="5" width="19.28515625" style="243" customWidth="1"/>
    <col min="6" max="6" width="17" style="243" customWidth="1"/>
    <col min="7" max="7" width="19.7109375" style="243" customWidth="1"/>
    <col min="8" max="8" width="2.28515625" style="243" customWidth="1"/>
    <col min="9" max="9" width="15.42578125" style="243" customWidth="1"/>
    <col min="10" max="10" width="2.28515625" style="243" customWidth="1"/>
    <col min="11" max="11" width="25" style="243" customWidth="1"/>
    <col min="12" max="12" width="11.42578125" style="243" customWidth="1"/>
    <col min="13" max="13" width="15" style="243" customWidth="1"/>
    <col min="14" max="14" width="18.42578125" style="243" customWidth="1"/>
    <col min="15" max="221" width="6.42578125" style="243" customWidth="1"/>
    <col min="222" max="222" width="3.42578125" style="243" customWidth="1"/>
    <col min="223" max="225" width="3.5703125" style="243" customWidth="1"/>
    <col min="226" max="16384" width="4.140625" style="243"/>
  </cols>
  <sheetData>
    <row r="3" spans="2:14" ht="14.25">
      <c r="B3" s="242" t="s">
        <v>384</v>
      </c>
    </row>
    <row r="4" spans="2:14" ht="14.25">
      <c r="B4" s="244"/>
    </row>
    <row r="5" spans="2:14" s="245" customFormat="1" ht="18.75">
      <c r="C5" s="1112" t="s">
        <v>385</v>
      </c>
      <c r="D5" s="1112"/>
      <c r="E5" s="1112"/>
      <c r="F5" s="1112"/>
      <c r="G5" s="1112"/>
      <c r="K5" s="243"/>
      <c r="L5" s="243"/>
      <c r="M5" s="243"/>
      <c r="N5" s="243"/>
    </row>
    <row r="6" spans="2:14" s="245" customFormat="1" ht="18.75">
      <c r="C6" s="246"/>
      <c r="D6" s="246"/>
      <c r="E6" s="246"/>
      <c r="F6" s="246"/>
      <c r="G6" s="246"/>
      <c r="K6" s="243"/>
      <c r="L6" s="243"/>
      <c r="M6" s="243"/>
      <c r="N6" s="243"/>
    </row>
    <row r="7" spans="2:14" ht="15.75" customHeight="1">
      <c r="F7" s="1122" t="str">
        <f>'はじめに（PC）'!D4&amp;""</f>
        <v>○○組織</v>
      </c>
      <c r="G7" s="1122"/>
      <c r="H7" s="244"/>
      <c r="I7" s="244"/>
      <c r="J7" s="244"/>
    </row>
    <row r="8" spans="2:14" ht="14.25">
      <c r="F8" s="244"/>
      <c r="G8" s="244"/>
      <c r="H8" s="244"/>
      <c r="I8" s="244"/>
      <c r="J8" s="244"/>
    </row>
    <row r="9" spans="2:14" ht="17.25">
      <c r="C9" s="247" t="s">
        <v>386</v>
      </c>
      <c r="D9" s="247"/>
      <c r="F9" s="248"/>
      <c r="G9" s="248"/>
      <c r="H9" s="248"/>
      <c r="I9" s="248"/>
      <c r="J9" s="248"/>
    </row>
    <row r="10" spans="2:14" ht="45" customHeight="1">
      <c r="C10" s="249" t="s">
        <v>387</v>
      </c>
      <c r="D10" s="250" t="s">
        <v>388</v>
      </c>
      <c r="E10" s="251" t="s">
        <v>389</v>
      </c>
      <c r="F10" s="250" t="s">
        <v>390</v>
      </c>
      <c r="G10" s="250" t="s">
        <v>40</v>
      </c>
      <c r="H10" s="244"/>
      <c r="I10" s="504" t="s">
        <v>627</v>
      </c>
      <c r="J10" s="244"/>
      <c r="K10" s="245"/>
      <c r="L10" s="245"/>
      <c r="M10" s="245"/>
      <c r="N10" s="245"/>
    </row>
    <row r="11" spans="2:14" s="245" customFormat="1" ht="32.25" customHeight="1">
      <c r="C11" s="326"/>
      <c r="D11" s="326"/>
      <c r="E11" s="620"/>
      <c r="F11" s="621">
        <f>SUMIFS('はじめに（ほ場一覧）'!$J$11:$J$110,'はじめに（ほ場一覧）'!$B$11:$B$110,'様式第6号（添付様式6）'!C11,'はじめに（ほ場一覧）'!$G$11:$G$110,'様式第6号（添付様式6）'!D11,'はじめに（ほ場一覧）'!$K$11:$K$110,'様式第6号（添付様式6）'!E11)-I11</f>
        <v>0</v>
      </c>
      <c r="G11" s="397"/>
      <c r="I11" s="486"/>
    </row>
    <row r="12" spans="2:14" s="245" customFormat="1" ht="32.25" customHeight="1">
      <c r="C12" s="326"/>
      <c r="D12" s="326"/>
      <c r="E12" s="620"/>
      <c r="F12" s="621">
        <f>SUMIFS('はじめに（ほ場一覧）'!$J$11:$J$110,'はじめに（ほ場一覧）'!$B$11:$B$110,'様式第6号（添付様式6）'!C12,'はじめに（ほ場一覧）'!$G$11:$G$110,'様式第6号（添付様式6）'!D12,'はじめに（ほ場一覧）'!$K$11:$K$110,'様式第6号（添付様式6）'!E12)-I12</f>
        <v>0</v>
      </c>
      <c r="G12" s="398"/>
      <c r="I12" s="486"/>
      <c r="K12" s="244"/>
      <c r="L12" s="244"/>
      <c r="M12" s="244"/>
      <c r="N12" s="244"/>
    </row>
    <row r="13" spans="2:14" s="245" customFormat="1" ht="32.25" customHeight="1">
      <c r="C13" s="326"/>
      <c r="D13" s="326"/>
      <c r="E13" s="620"/>
      <c r="F13" s="621">
        <f>SUMIFS('はじめに（ほ場一覧）'!$J$11:$J$110,'はじめに（ほ場一覧）'!$B$11:$B$110,'様式第6号（添付様式6）'!C13,'はじめに（ほ場一覧）'!$G$11:$G$110,'様式第6号（添付様式6）'!D13,'はじめに（ほ場一覧）'!$K$11:$K$110,'様式第6号（添付様式6）'!E13)-I13</f>
        <v>0</v>
      </c>
      <c r="G13" s="398"/>
      <c r="I13" s="486"/>
      <c r="K13" s="1106" t="s">
        <v>579</v>
      </c>
      <c r="L13" s="1107"/>
      <c r="M13" s="551" t="s">
        <v>586</v>
      </c>
      <c r="N13" s="504" t="s">
        <v>628</v>
      </c>
    </row>
    <row r="14" spans="2:14" s="245" customFormat="1" ht="32.25" customHeight="1">
      <c r="C14" s="326"/>
      <c r="D14" s="326"/>
      <c r="E14" s="620"/>
      <c r="F14" s="621">
        <f>SUMIFS('はじめに（ほ場一覧）'!$J$11:$J$110,'はじめに（ほ場一覧）'!$B$11:$B$110,'様式第6号（添付様式6）'!C14,'はじめに（ほ場一覧）'!$G$11:$G$110,'様式第6号（添付様式6）'!D14,'はじめに（ほ場一覧）'!$K$11:$K$110,'様式第6号（添付様式6）'!E14)-I14</f>
        <v>0</v>
      </c>
      <c r="G14" s="398"/>
      <c r="I14" s="486"/>
      <c r="K14" s="486" t="str">
        <f>'はじめに（ほ場一覧）'!C116</f>
        <v>堆肥の施用</v>
      </c>
      <c r="L14" s="623">
        <f>'はじめに（ほ場一覧）'!J116</f>
        <v>0</v>
      </c>
      <c r="M14" s="624">
        <f t="shared" ref="M14:M19" si="0">SUMIF($D$11:$D$23,K14,$F$11:$F$23)-L14</f>
        <v>0</v>
      </c>
      <c r="N14" s="624">
        <f t="shared" ref="N14:N21" si="1">SUMIF($D$11:$D$23,K14,$I$11:$I$23)</f>
        <v>0</v>
      </c>
    </row>
    <row r="15" spans="2:14" s="245" customFormat="1" ht="32.25" customHeight="1">
      <c r="C15" s="326"/>
      <c r="D15" s="326"/>
      <c r="E15" s="620"/>
      <c r="F15" s="621">
        <f>SUMIFS('はじめに（ほ場一覧）'!$J$11:$J$110,'はじめに（ほ場一覧）'!$B$11:$B$110,'様式第6号（添付様式6）'!C15,'はじめに（ほ場一覧）'!$G$11:$G$110,'様式第6号（添付様式6）'!D15,'はじめに（ほ場一覧）'!$K$11:$K$110,'様式第6号（添付様式6）'!E15)-I15</f>
        <v>0</v>
      </c>
      <c r="G15" s="398"/>
      <c r="I15" s="486"/>
      <c r="K15" s="486" t="str">
        <f>'はじめに（ほ場一覧）'!C117</f>
        <v>カバークロップ</v>
      </c>
      <c r="L15" s="623">
        <f>'はじめに（ほ場一覧）'!J117</f>
        <v>0</v>
      </c>
      <c r="M15" s="624">
        <f t="shared" si="0"/>
        <v>0</v>
      </c>
      <c r="N15" s="624">
        <f t="shared" si="1"/>
        <v>0</v>
      </c>
    </row>
    <row r="16" spans="2:14" s="245" customFormat="1" ht="32.25" customHeight="1">
      <c r="C16" s="326"/>
      <c r="D16" s="326"/>
      <c r="E16" s="620"/>
      <c r="F16" s="621">
        <f>SUMIFS('はじめに（ほ場一覧）'!$J$11:$J$110,'はじめに（ほ場一覧）'!$B$11:$B$110,'様式第6号（添付様式6）'!C16,'はじめに（ほ場一覧）'!$G$11:$G$110,'様式第6号（添付様式6）'!D16,'はじめに（ほ場一覧）'!$K$11:$K$110,'様式第6号（添付様式6）'!E16)-I16</f>
        <v>0</v>
      </c>
      <c r="G16" s="398"/>
      <c r="I16" s="486"/>
      <c r="K16" s="486" t="str">
        <f>'はじめに（ほ場一覧）'!C118</f>
        <v>リビングマルチ</v>
      </c>
      <c r="L16" s="623">
        <f>'はじめに（ほ場一覧）'!J118</f>
        <v>0</v>
      </c>
      <c r="M16" s="624">
        <f t="shared" si="0"/>
        <v>0</v>
      </c>
      <c r="N16" s="624">
        <f t="shared" si="1"/>
        <v>0</v>
      </c>
    </row>
    <row r="17" spans="2:16" s="245" customFormat="1" ht="32.25" customHeight="1">
      <c r="C17" s="326"/>
      <c r="D17" s="326"/>
      <c r="E17" s="620"/>
      <c r="F17" s="621">
        <f>SUMIFS('はじめに（ほ場一覧）'!$J$11:$J$110,'はじめに（ほ場一覧）'!$B$11:$B$110,'様式第6号（添付様式6）'!C17,'はじめに（ほ場一覧）'!$G$11:$G$110,'様式第6号（添付様式6）'!D17,'はじめに（ほ場一覧）'!$K$11:$K$110,'様式第6号（添付様式6）'!E17)-I17</f>
        <v>0</v>
      </c>
      <c r="G17" s="398"/>
      <c r="I17" s="486"/>
      <c r="K17" s="486" t="str">
        <f>'はじめに（ほ場一覧）'!C119</f>
        <v>草生栽培</v>
      </c>
      <c r="L17" s="623">
        <f>'はじめに（ほ場一覧）'!J119</f>
        <v>0</v>
      </c>
      <c r="M17" s="624">
        <f t="shared" si="0"/>
        <v>0</v>
      </c>
      <c r="N17" s="624">
        <f t="shared" si="1"/>
        <v>0</v>
      </c>
    </row>
    <row r="18" spans="2:16" s="245" customFormat="1" ht="32.25" customHeight="1">
      <c r="C18" s="326"/>
      <c r="D18" s="326"/>
      <c r="E18" s="620"/>
      <c r="F18" s="621">
        <f>SUMIFS('はじめに（ほ場一覧）'!$J$11:$J$110,'はじめに（ほ場一覧）'!$B$11:$B$110,'様式第6号（添付様式6）'!C18,'はじめに（ほ場一覧）'!$G$11:$G$110,'様式第6号（添付様式6）'!D18,'はじめに（ほ場一覧）'!$K$11:$K$110,'様式第6号（添付様式6）'!E18)-I18</f>
        <v>0</v>
      </c>
      <c r="G18" s="398"/>
      <c r="I18" s="486"/>
      <c r="K18" s="486" t="str">
        <f>'はじめに（ほ場一覧）'!C120</f>
        <v>不耕起播種</v>
      </c>
      <c r="L18" s="623">
        <f>'はじめに（ほ場一覧）'!J120</f>
        <v>0</v>
      </c>
      <c r="M18" s="624">
        <f t="shared" si="0"/>
        <v>0</v>
      </c>
      <c r="N18" s="624">
        <f t="shared" si="1"/>
        <v>0</v>
      </c>
    </row>
    <row r="19" spans="2:16" s="245" customFormat="1" ht="32.25" customHeight="1">
      <c r="C19" s="326"/>
      <c r="D19" s="326"/>
      <c r="E19" s="620"/>
      <c r="F19" s="621">
        <f>SUMIFS('はじめに（ほ場一覧）'!$J$11:$J$110,'はじめに（ほ場一覧）'!$B$11:$B$110,'様式第6号（添付様式6）'!C19,'はじめに（ほ場一覧）'!$G$11:$G$110,'様式第6号（添付様式6）'!D19,'はじめに（ほ場一覧）'!$K$11:$K$110,'様式第6号（添付様式6）'!E19)-I19</f>
        <v>0</v>
      </c>
      <c r="G19" s="397"/>
      <c r="I19" s="486"/>
      <c r="K19" s="486" t="str">
        <f>'はじめに（ほ場一覧）'!C121</f>
        <v>長期中干し</v>
      </c>
      <c r="L19" s="623">
        <f>'はじめに（ほ場一覧）'!J121</f>
        <v>0</v>
      </c>
      <c r="M19" s="624">
        <f t="shared" si="0"/>
        <v>0</v>
      </c>
      <c r="N19" s="624">
        <f t="shared" si="1"/>
        <v>0</v>
      </c>
    </row>
    <row r="20" spans="2:16" s="245" customFormat="1" ht="32.25" customHeight="1">
      <c r="C20" s="326"/>
      <c r="D20" s="326"/>
      <c r="E20" s="620"/>
      <c r="F20" s="621">
        <f>SUMIFS('はじめに（ほ場一覧）'!$J$11:$J$110,'はじめに（ほ場一覧）'!$B$11:$B$110,'様式第6号（添付様式6）'!C20,'はじめに（ほ場一覧）'!$G$11:$G$110,'様式第6号（添付様式6）'!D20,'はじめに（ほ場一覧）'!$K$11:$K$110,'様式第6号（添付様式6）'!E20)-I20</f>
        <v>0</v>
      </c>
      <c r="G20" s="397"/>
      <c r="I20" s="486"/>
      <c r="K20" s="486" t="str">
        <f>'はじめに（ほ場一覧）'!C122</f>
        <v>秋耕</v>
      </c>
      <c r="L20" s="623">
        <f>'はじめに（ほ場一覧）'!J122</f>
        <v>0</v>
      </c>
      <c r="M20" s="624">
        <f>SUMIF($D$11:$D$23,K20,$F$11:$F$23)-L20</f>
        <v>0</v>
      </c>
      <c r="N20" s="624">
        <f>SUMIF($D$11:$D$23,K20,$I$11:$I$23)</f>
        <v>0</v>
      </c>
    </row>
    <row r="21" spans="2:16" s="245" customFormat="1" ht="32.25" customHeight="1">
      <c r="C21" s="326"/>
      <c r="D21" s="326"/>
      <c r="E21" s="620"/>
      <c r="F21" s="621">
        <f>SUMIFS('はじめに（ほ場一覧）'!$J$11:$J$110,'はじめに（ほ場一覧）'!$B$11:$B$110,'様式第6号（添付様式6）'!C21,'はじめに（ほ場一覧）'!$G$11:$G$110,'様式第6号（添付様式6）'!D21,'はじめに（ほ場一覧）'!$K$11:$K$110,'様式第6号（添付様式6）'!E21)-I21</f>
        <v>0</v>
      </c>
      <c r="G21" s="397"/>
      <c r="I21" s="486"/>
      <c r="K21" s="486" t="str">
        <f>'はじめに（ほ場一覧）'!C123</f>
        <v>有機農業</v>
      </c>
      <c r="L21" s="623">
        <f>'はじめに（ほ場一覧）'!J123</f>
        <v>0</v>
      </c>
      <c r="M21" s="624">
        <f>SUMIF($D$11:$D$23,K21,$F$11:$F$23)-L21</f>
        <v>0</v>
      </c>
      <c r="N21" s="624">
        <f t="shared" si="1"/>
        <v>0</v>
      </c>
    </row>
    <row r="22" spans="2:16" s="245" customFormat="1" ht="32.25" customHeight="1">
      <c r="C22" s="326"/>
      <c r="D22" s="326"/>
      <c r="E22" s="620"/>
      <c r="F22" s="621">
        <f>SUMIFS('はじめに（ほ場一覧）'!$J$11:$J$110,'はじめに（ほ場一覧）'!$B$11:$B$110,'様式第6号（添付様式6）'!C22,'はじめに（ほ場一覧）'!$G$11:$G$110,'様式第6号（添付様式6）'!D22,'はじめに（ほ場一覧）'!$K$11:$K$110,'様式第6号（添付様式6）'!E22)-I22</f>
        <v>0</v>
      </c>
      <c r="G22" s="399"/>
      <c r="I22" s="486"/>
      <c r="K22" s="486" t="str">
        <f>'はじめに（ほ場一覧）'!C124</f>
        <v>合計</v>
      </c>
      <c r="L22" s="623">
        <f>'はじめに（ほ場一覧）'!J124</f>
        <v>0</v>
      </c>
      <c r="M22" s="624">
        <f>SUM(M14:M21)</f>
        <v>0</v>
      </c>
      <c r="N22" s="624">
        <f>SUM(N14:N21)</f>
        <v>0</v>
      </c>
    </row>
    <row r="23" spans="2:16" s="245" customFormat="1" ht="32.25" customHeight="1" thickBot="1">
      <c r="C23" s="326"/>
      <c r="D23" s="326"/>
      <c r="E23" s="620"/>
      <c r="F23" s="621">
        <f>SUMIFS('はじめに（ほ場一覧）'!$J$11:$J$110,'はじめに（ほ場一覧）'!$B$11:$B$110,'様式第6号（添付様式6）'!C23,'はじめに（ほ場一覧）'!$G$11:$G$110,'様式第6号（添付様式6）'!D23,'はじめに（ほ場一覧）'!$K$11:$K$110,'様式第6号（添付様式6）'!E23)-I23</f>
        <v>0</v>
      </c>
      <c r="G23" s="400"/>
      <c r="I23" s="486"/>
    </row>
    <row r="24" spans="2:16" s="245" customFormat="1" ht="32.25" customHeight="1" thickTop="1">
      <c r="C24" s="1110" t="s">
        <v>391</v>
      </c>
      <c r="D24" s="1113"/>
      <c r="E24" s="1111"/>
      <c r="F24" s="622">
        <f>SUM(F11:F23)</f>
        <v>0</v>
      </c>
      <c r="G24" s="252"/>
    </row>
    <row r="25" spans="2:16" s="245" customFormat="1" ht="32.25" customHeight="1">
      <c r="C25" s="247"/>
      <c r="D25" s="247"/>
      <c r="E25" s="253"/>
      <c r="F25" s="254"/>
    </row>
    <row r="26" spans="2:16" s="245" customFormat="1" ht="17.25">
      <c r="C26" s="247" t="s">
        <v>392</v>
      </c>
      <c r="D26" s="247"/>
      <c r="E26" s="253"/>
      <c r="F26" s="254"/>
    </row>
    <row r="27" spans="2:16" ht="33.75" customHeight="1">
      <c r="C27" s="1114" t="s">
        <v>393</v>
      </c>
      <c r="D27" s="1114"/>
      <c r="E27" s="1115" t="s">
        <v>394</v>
      </c>
      <c r="F27" s="1116" t="s">
        <v>395</v>
      </c>
      <c r="G27" s="1117"/>
      <c r="H27" s="244"/>
      <c r="I27" s="244"/>
      <c r="J27" s="244"/>
      <c r="K27" s="245"/>
      <c r="L27" s="245"/>
      <c r="M27" s="245"/>
      <c r="N27" s="245"/>
    </row>
    <row r="28" spans="2:16" s="245" customFormat="1" ht="33.75" customHeight="1">
      <c r="C28" s="255" t="s">
        <v>396</v>
      </c>
      <c r="D28" s="255" t="s">
        <v>397</v>
      </c>
      <c r="E28" s="1115"/>
      <c r="F28" s="1118"/>
      <c r="G28" s="1119"/>
    </row>
    <row r="29" spans="2:16" s="245" customFormat="1" ht="63" customHeight="1" thickBot="1">
      <c r="C29" s="327"/>
      <c r="D29" s="327"/>
      <c r="E29" s="328"/>
      <c r="F29" s="1120"/>
      <c r="G29" s="1121"/>
      <c r="P29" s="256"/>
    </row>
    <row r="30" spans="2:16" s="245" customFormat="1" ht="36.75" customHeight="1" thickTop="1">
      <c r="C30" s="1110" t="s">
        <v>391</v>
      </c>
      <c r="D30" s="1111"/>
      <c r="E30" s="329"/>
      <c r="F30" s="1108"/>
      <c r="G30" s="1109"/>
      <c r="K30" s="244"/>
      <c r="L30" s="244"/>
      <c r="M30" s="244"/>
      <c r="N30" s="244"/>
    </row>
    <row r="31" spans="2:16">
      <c r="B31" s="257" t="s">
        <v>354</v>
      </c>
      <c r="C31" s="243" t="s">
        <v>398</v>
      </c>
      <c r="K31" s="245"/>
      <c r="L31" s="245"/>
      <c r="M31" s="245"/>
      <c r="N31" s="245"/>
    </row>
    <row r="32" spans="2:16">
      <c r="C32" s="243" t="s">
        <v>399</v>
      </c>
      <c r="E32" s="258"/>
      <c r="F32" s="258"/>
      <c r="G32" s="258"/>
      <c r="K32" s="245"/>
      <c r="L32" s="245"/>
      <c r="M32" s="245"/>
      <c r="N32" s="245"/>
    </row>
    <row r="33" spans="11:14">
      <c r="K33" s="245"/>
      <c r="L33" s="245"/>
      <c r="M33" s="245"/>
      <c r="N33" s="245"/>
    </row>
  </sheetData>
  <mergeCells count="10">
    <mergeCell ref="K13:L13"/>
    <mergeCell ref="F30:G30"/>
    <mergeCell ref="C30:D30"/>
    <mergeCell ref="C5:G5"/>
    <mergeCell ref="C24:E24"/>
    <mergeCell ref="C27:D27"/>
    <mergeCell ref="E27:E28"/>
    <mergeCell ref="F27:G28"/>
    <mergeCell ref="F29:G29"/>
    <mergeCell ref="F7:G7"/>
  </mergeCells>
  <phoneticPr fontId="16"/>
  <conditionalFormatting sqref="C11:C23">
    <cfRule type="expression" dxfId="6" priority="2">
      <formula>C11=0</formula>
    </cfRule>
  </conditionalFormatting>
  <conditionalFormatting sqref="F11:F24">
    <cfRule type="cellIs" dxfId="5" priority="1" operator="equal">
      <formula>0</formula>
    </cfRule>
  </conditionalFormatting>
  <printOptions horizontalCentered="1"/>
  <pageMargins left="0.62992125984251968" right="0.62992125984251968" top="0.39370078740157483" bottom="0.39370078740157483" header="0.31496062992125984" footer="0.31496062992125984"/>
  <pageSetup paperSize="9" scale="84"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'はじめに（ほ場一覧）'!$C$116:$C$123</xm:f>
          </x14:formula1>
          <xm:sqref>D11:D23</xm:sqref>
        </x14:dataValidation>
        <x14:dataValidation type="list" allowBlank="1" showInputMessage="1" showErrorMessage="1">
          <x14:formula1>
            <xm:f>'はじめに（ほ場一覧）'!$C$2:$L$2</xm:f>
          </x14:formula1>
          <xm:sqref>C11:C23</xm:sqref>
        </x14:dataValidation>
        <x14:dataValidation type="list" allowBlank="1" showInputMessage="1" showErrorMessage="1">
          <x14:formula1>
            <xm:f>'はじめに（ほ場一覧）'!$N$116:$N$120</xm:f>
          </x14:formula1>
          <xm:sqref>E11:E23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4"/>
  <sheetViews>
    <sheetView tabSelected="1" view="pageBreakPreview" zoomScaleNormal="100" zoomScaleSheetLayoutView="100" workbookViewId="0">
      <selection activeCell="D7" sqref="D7"/>
    </sheetView>
  </sheetViews>
  <sheetFormatPr defaultColWidth="10.28515625" defaultRowHeight="18.75"/>
  <cols>
    <col min="1" max="2" width="3.140625" style="330" customWidth="1"/>
    <col min="3" max="3" width="18" style="330" customWidth="1"/>
    <col min="4" max="4" width="19.140625" style="330" customWidth="1"/>
    <col min="5" max="5" width="62" style="330" customWidth="1"/>
    <col min="6" max="6" width="3" style="330" customWidth="1"/>
    <col min="7" max="7" width="6.5703125" style="330" customWidth="1"/>
    <col min="8" max="16384" width="10.28515625" style="330"/>
  </cols>
  <sheetData>
    <row r="1" spans="1:257" ht="24" customHeight="1" thickBot="1">
      <c r="A1" s="373" t="s">
        <v>442</v>
      </c>
      <c r="B1" s="373"/>
      <c r="C1" s="373"/>
      <c r="D1" s="372"/>
      <c r="E1" s="372"/>
      <c r="F1" s="372"/>
    </row>
    <row r="2" spans="1:257" ht="21" customHeight="1">
      <c r="B2" s="264" t="s">
        <v>443</v>
      </c>
      <c r="C2" s="265"/>
      <c r="D2" s="278" t="s">
        <v>528</v>
      </c>
      <c r="E2" s="333" t="s">
        <v>444</v>
      </c>
    </row>
    <row r="3" spans="1:257" ht="21" customHeight="1">
      <c r="B3" s="266" t="s">
        <v>445</v>
      </c>
      <c r="C3" s="267"/>
      <c r="D3" s="279" t="s">
        <v>529</v>
      </c>
      <c r="E3" s="334" t="s">
        <v>446</v>
      </c>
    </row>
    <row r="4" spans="1:257" ht="21" customHeight="1">
      <c r="B4" s="266" t="s">
        <v>460</v>
      </c>
      <c r="C4" s="267"/>
      <c r="D4" s="632" t="s">
        <v>683</v>
      </c>
      <c r="E4" s="633"/>
    </row>
    <row r="5" spans="1:257" ht="21" customHeight="1">
      <c r="B5" s="266" t="s">
        <v>447</v>
      </c>
      <c r="C5" s="267"/>
      <c r="D5" s="606" t="s">
        <v>580</v>
      </c>
      <c r="E5" s="268"/>
    </row>
    <row r="6" spans="1:257" ht="21" customHeight="1" thickBot="1">
      <c r="B6" s="269" t="s">
        <v>448</v>
      </c>
      <c r="C6" s="270"/>
      <c r="D6" s="634" t="s">
        <v>684</v>
      </c>
      <c r="E6" s="635"/>
    </row>
    <row r="7" spans="1:257" ht="21" customHeight="1" thickBot="1">
      <c r="B7" s="269" t="s">
        <v>486</v>
      </c>
      <c r="C7" s="270"/>
      <c r="D7" s="331" t="s">
        <v>531</v>
      </c>
      <c r="E7" s="281" t="s">
        <v>487</v>
      </c>
    </row>
    <row r="8" spans="1:257" ht="21" customHeight="1" thickBot="1">
      <c r="B8" s="269" t="s">
        <v>506</v>
      </c>
      <c r="C8" s="270"/>
      <c r="D8" s="404">
        <v>45471</v>
      </c>
      <c r="E8" s="280"/>
    </row>
    <row r="9" spans="1:257" ht="21" customHeight="1" thickBot="1">
      <c r="B9" s="269" t="s">
        <v>507</v>
      </c>
      <c r="C9" s="270"/>
      <c r="D9" s="404">
        <v>45677</v>
      </c>
      <c r="E9" s="280"/>
    </row>
    <row r="10" spans="1:257" ht="21" customHeight="1" thickBot="1">
      <c r="B10" s="269" t="s">
        <v>508</v>
      </c>
      <c r="C10" s="270"/>
      <c r="D10" s="404" t="s">
        <v>532</v>
      </c>
      <c r="E10" s="280"/>
    </row>
    <row r="11" spans="1:257" ht="15" customHeight="1"/>
    <row r="12" spans="1:257" ht="24" customHeight="1">
      <c r="A12" s="373" t="s">
        <v>449</v>
      </c>
      <c r="B12" s="372"/>
      <c r="C12" s="372"/>
      <c r="D12" s="372"/>
      <c r="E12" s="372"/>
      <c r="F12" s="372"/>
    </row>
    <row r="13" spans="1:257" ht="39" customHeight="1">
      <c r="B13" s="631" t="s">
        <v>459</v>
      </c>
      <c r="C13" s="631"/>
      <c r="D13" s="631"/>
      <c r="E13" s="631"/>
    </row>
    <row r="14" spans="1:257" ht="34.5" customHeight="1">
      <c r="B14" s="636" t="s">
        <v>450</v>
      </c>
      <c r="C14" s="636"/>
      <c r="D14" s="636"/>
      <c r="E14" s="63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626"/>
      <c r="BJ14" s="626"/>
      <c r="BK14" s="626"/>
      <c r="BL14" s="626"/>
      <c r="BM14" s="626"/>
      <c r="BN14" s="626"/>
      <c r="BO14" s="626"/>
      <c r="BP14" s="626"/>
      <c r="BQ14" s="626"/>
      <c r="BR14" s="626"/>
      <c r="BS14" s="626"/>
      <c r="BT14" s="626"/>
      <c r="BU14" s="626"/>
      <c r="BV14" s="626"/>
      <c r="BW14" s="626"/>
      <c r="BX14" s="626"/>
      <c r="BY14" s="626"/>
      <c r="BZ14" s="626"/>
      <c r="CA14" s="626"/>
      <c r="CB14" s="626"/>
      <c r="CC14" s="626"/>
      <c r="CD14" s="626"/>
      <c r="CE14" s="626"/>
      <c r="CF14" s="626"/>
      <c r="CG14" s="626"/>
      <c r="CH14" s="626"/>
      <c r="CI14" s="626"/>
      <c r="CJ14" s="626"/>
      <c r="CK14" s="626"/>
      <c r="CL14" s="626"/>
      <c r="CM14" s="626"/>
      <c r="CN14" s="626"/>
      <c r="CO14" s="626"/>
      <c r="CP14" s="626"/>
      <c r="CQ14" s="626"/>
      <c r="CR14" s="626"/>
      <c r="CS14" s="626"/>
      <c r="CT14" s="626"/>
      <c r="CU14" s="626"/>
      <c r="CV14" s="626"/>
      <c r="CW14" s="626"/>
      <c r="CX14" s="626"/>
      <c r="CY14" s="626"/>
      <c r="CZ14" s="626"/>
      <c r="DA14" s="626"/>
      <c r="DB14" s="626"/>
      <c r="DC14" s="626"/>
      <c r="DD14" s="626"/>
      <c r="DE14" s="626"/>
      <c r="DF14" s="626"/>
      <c r="DG14" s="626"/>
      <c r="DH14" s="626"/>
      <c r="DI14" s="626"/>
      <c r="DJ14" s="626"/>
      <c r="DK14" s="626"/>
      <c r="DL14" s="626"/>
      <c r="DM14" s="626"/>
      <c r="DN14" s="626"/>
      <c r="DO14" s="626"/>
      <c r="DP14" s="626"/>
      <c r="DQ14" s="626"/>
      <c r="DR14" s="626"/>
      <c r="DS14" s="626"/>
      <c r="DT14" s="626"/>
      <c r="DU14" s="626"/>
      <c r="DV14" s="626"/>
      <c r="DW14" s="626"/>
      <c r="DX14" s="626"/>
      <c r="DY14" s="626"/>
      <c r="DZ14" s="626"/>
      <c r="EA14" s="626"/>
      <c r="EB14" s="626"/>
      <c r="EC14" s="626"/>
      <c r="ED14" s="626"/>
      <c r="EE14" s="626"/>
      <c r="EF14" s="626"/>
      <c r="EG14" s="626"/>
      <c r="EH14" s="626"/>
      <c r="EI14" s="626"/>
      <c r="EJ14" s="626"/>
      <c r="EK14" s="626"/>
      <c r="EL14" s="626"/>
      <c r="EM14" s="626"/>
      <c r="EN14" s="626"/>
      <c r="EO14" s="626"/>
      <c r="EP14" s="626"/>
      <c r="EQ14" s="626"/>
      <c r="ER14" s="626"/>
      <c r="ES14" s="626"/>
      <c r="ET14" s="626"/>
      <c r="EU14" s="626"/>
      <c r="EV14" s="626"/>
      <c r="EW14" s="626"/>
      <c r="EX14" s="626"/>
      <c r="EY14" s="626"/>
      <c r="EZ14" s="626"/>
      <c r="FA14" s="626"/>
      <c r="FB14" s="626"/>
      <c r="FC14" s="626"/>
      <c r="FD14" s="626"/>
      <c r="FE14" s="626"/>
      <c r="FF14" s="626"/>
      <c r="FG14" s="626"/>
      <c r="FH14" s="626"/>
      <c r="FI14" s="626"/>
      <c r="FJ14" s="626"/>
      <c r="FK14" s="626"/>
      <c r="FL14" s="626"/>
      <c r="FM14" s="626"/>
      <c r="FN14" s="626"/>
      <c r="FO14" s="626"/>
      <c r="FP14" s="626"/>
      <c r="FQ14" s="626"/>
      <c r="FR14" s="626"/>
      <c r="FS14" s="626"/>
      <c r="FT14" s="626"/>
      <c r="FU14" s="626"/>
      <c r="FV14" s="626"/>
      <c r="FW14" s="626"/>
      <c r="FX14" s="626"/>
      <c r="FY14" s="626"/>
      <c r="FZ14" s="626"/>
      <c r="GA14" s="626"/>
      <c r="GB14" s="626"/>
      <c r="GC14" s="626"/>
      <c r="GD14" s="626"/>
      <c r="GE14" s="626"/>
      <c r="GF14" s="626"/>
      <c r="GG14" s="626"/>
      <c r="GH14" s="626"/>
      <c r="GI14" s="626"/>
      <c r="GJ14" s="626"/>
      <c r="GK14" s="626"/>
      <c r="GL14" s="626"/>
      <c r="GM14" s="626"/>
      <c r="GN14" s="626"/>
      <c r="GO14" s="626"/>
      <c r="GP14" s="626"/>
      <c r="GQ14" s="626"/>
      <c r="GR14" s="626"/>
      <c r="GS14" s="626"/>
      <c r="GT14" s="626"/>
      <c r="GU14" s="626"/>
      <c r="GV14" s="626"/>
      <c r="GW14" s="626"/>
      <c r="GX14" s="626"/>
      <c r="GY14" s="626"/>
      <c r="GZ14" s="626"/>
      <c r="HA14" s="626"/>
      <c r="HB14" s="626"/>
      <c r="HC14" s="626"/>
      <c r="HD14" s="626"/>
      <c r="HE14" s="626"/>
      <c r="HF14" s="626"/>
      <c r="HG14" s="626"/>
      <c r="HH14" s="626"/>
      <c r="HI14" s="626"/>
      <c r="HJ14" s="626"/>
      <c r="HK14" s="626"/>
      <c r="HL14" s="626"/>
      <c r="HM14" s="626"/>
      <c r="HN14" s="626"/>
      <c r="HO14" s="626"/>
      <c r="HP14" s="626"/>
      <c r="HQ14" s="626"/>
      <c r="HR14" s="626"/>
      <c r="HS14" s="626"/>
      <c r="HT14" s="626"/>
      <c r="HU14" s="626"/>
      <c r="HV14" s="626"/>
      <c r="HW14" s="626"/>
      <c r="HX14" s="626"/>
      <c r="HY14" s="626"/>
      <c r="HZ14" s="626"/>
      <c r="IA14" s="626"/>
      <c r="IB14" s="626"/>
      <c r="IC14" s="626"/>
      <c r="ID14" s="626"/>
      <c r="IE14" s="626"/>
      <c r="IF14" s="626"/>
      <c r="IG14" s="626"/>
      <c r="IH14" s="626"/>
      <c r="II14" s="626"/>
      <c r="IJ14" s="626"/>
      <c r="IK14" s="626"/>
      <c r="IL14" s="626"/>
      <c r="IM14" s="626"/>
      <c r="IN14" s="626"/>
      <c r="IO14" s="626"/>
      <c r="IP14" s="626"/>
      <c r="IQ14" s="626"/>
      <c r="IR14" s="626"/>
      <c r="IS14" s="626"/>
      <c r="IT14" s="626"/>
      <c r="IU14" s="626"/>
      <c r="IV14" s="626"/>
      <c r="IW14" s="626"/>
    </row>
    <row r="15" spans="1:257" ht="34.5" customHeight="1">
      <c r="B15" s="631" t="s">
        <v>517</v>
      </c>
      <c r="C15" s="631"/>
      <c r="D15" s="631"/>
      <c r="E15" s="631"/>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626"/>
      <c r="AV15" s="626"/>
      <c r="AW15" s="626"/>
      <c r="AX15" s="626"/>
      <c r="AY15" s="626"/>
      <c r="AZ15" s="626"/>
      <c r="BA15" s="626"/>
      <c r="BB15" s="626"/>
      <c r="BC15" s="626"/>
      <c r="BD15" s="626"/>
      <c r="BE15" s="626"/>
      <c r="BF15" s="626"/>
      <c r="BG15" s="626"/>
      <c r="BH15" s="626"/>
      <c r="BI15" s="626"/>
      <c r="BJ15" s="626"/>
      <c r="BK15" s="626"/>
      <c r="BL15" s="626"/>
      <c r="BM15" s="626"/>
      <c r="BN15" s="626"/>
      <c r="BO15" s="626"/>
      <c r="BP15" s="626"/>
      <c r="BQ15" s="626"/>
      <c r="BR15" s="626"/>
      <c r="BS15" s="626"/>
      <c r="BT15" s="626"/>
      <c r="BU15" s="626"/>
      <c r="BV15" s="626"/>
      <c r="BW15" s="626"/>
      <c r="BX15" s="626"/>
      <c r="BY15" s="626"/>
      <c r="BZ15" s="626"/>
      <c r="CA15" s="626"/>
      <c r="CB15" s="626"/>
      <c r="CC15" s="626"/>
      <c r="CD15" s="626"/>
      <c r="CE15" s="626"/>
      <c r="CF15" s="626"/>
      <c r="CG15" s="626"/>
      <c r="CH15" s="626"/>
      <c r="CI15" s="626"/>
      <c r="CJ15" s="626"/>
      <c r="CK15" s="626"/>
      <c r="CL15" s="626"/>
      <c r="CM15" s="626"/>
      <c r="CN15" s="626"/>
      <c r="CO15" s="626"/>
      <c r="CP15" s="626"/>
      <c r="CQ15" s="626"/>
      <c r="CR15" s="626"/>
      <c r="CS15" s="626"/>
      <c r="CT15" s="626"/>
      <c r="CU15" s="626"/>
      <c r="CV15" s="626"/>
      <c r="CW15" s="626"/>
      <c r="CX15" s="626"/>
      <c r="CY15" s="626"/>
      <c r="CZ15" s="626"/>
      <c r="DA15" s="626"/>
      <c r="DB15" s="626"/>
      <c r="DC15" s="626"/>
      <c r="DD15" s="626"/>
      <c r="DE15" s="626"/>
      <c r="DF15" s="626"/>
      <c r="DG15" s="626"/>
      <c r="DH15" s="626"/>
      <c r="DI15" s="626"/>
      <c r="DJ15" s="626"/>
      <c r="DK15" s="626"/>
      <c r="DL15" s="626"/>
      <c r="DM15" s="626"/>
      <c r="DN15" s="626"/>
      <c r="DO15" s="626"/>
      <c r="DP15" s="626"/>
      <c r="DQ15" s="626"/>
      <c r="DR15" s="626"/>
      <c r="DS15" s="626"/>
      <c r="DT15" s="626"/>
      <c r="DU15" s="626"/>
      <c r="DV15" s="626"/>
      <c r="DW15" s="626"/>
      <c r="DX15" s="626"/>
      <c r="DY15" s="626"/>
      <c r="DZ15" s="626"/>
      <c r="EA15" s="626"/>
      <c r="EB15" s="626"/>
      <c r="EC15" s="626"/>
      <c r="ED15" s="626"/>
      <c r="EE15" s="626"/>
      <c r="EF15" s="626"/>
      <c r="EG15" s="626"/>
      <c r="EH15" s="626"/>
      <c r="EI15" s="626"/>
      <c r="EJ15" s="626"/>
      <c r="EK15" s="626"/>
      <c r="EL15" s="626"/>
      <c r="EM15" s="626"/>
      <c r="EN15" s="626"/>
      <c r="EO15" s="626"/>
      <c r="EP15" s="626"/>
      <c r="EQ15" s="626"/>
      <c r="ER15" s="626"/>
      <c r="ES15" s="626"/>
      <c r="ET15" s="626"/>
      <c r="EU15" s="626"/>
      <c r="EV15" s="626"/>
      <c r="EW15" s="626"/>
      <c r="EX15" s="626"/>
      <c r="EY15" s="626"/>
      <c r="EZ15" s="626"/>
      <c r="FA15" s="626"/>
      <c r="FB15" s="626"/>
      <c r="FC15" s="626"/>
      <c r="FD15" s="626"/>
      <c r="FE15" s="626"/>
      <c r="FF15" s="626"/>
      <c r="FG15" s="626"/>
      <c r="FH15" s="626"/>
      <c r="FI15" s="626"/>
      <c r="FJ15" s="626"/>
      <c r="FK15" s="626"/>
      <c r="FL15" s="626"/>
      <c r="FM15" s="626"/>
      <c r="FN15" s="626"/>
      <c r="FO15" s="626"/>
      <c r="FP15" s="626"/>
      <c r="FQ15" s="626"/>
      <c r="FR15" s="626"/>
      <c r="FS15" s="626"/>
      <c r="FT15" s="626"/>
      <c r="FU15" s="626"/>
      <c r="FV15" s="626"/>
      <c r="FW15" s="626"/>
      <c r="FX15" s="626"/>
      <c r="FY15" s="626"/>
      <c r="FZ15" s="626"/>
      <c r="GA15" s="626"/>
      <c r="GB15" s="626"/>
      <c r="GC15" s="626"/>
      <c r="GD15" s="626"/>
      <c r="GE15" s="626"/>
      <c r="GF15" s="626"/>
      <c r="GG15" s="626"/>
      <c r="GH15" s="626"/>
      <c r="GI15" s="626"/>
      <c r="GJ15" s="626"/>
      <c r="GK15" s="626"/>
      <c r="GL15" s="626"/>
      <c r="GM15" s="626"/>
      <c r="GN15" s="626"/>
      <c r="GO15" s="626"/>
      <c r="GP15" s="626"/>
      <c r="GQ15" s="626"/>
      <c r="GR15" s="626"/>
      <c r="GS15" s="626"/>
      <c r="GT15" s="626"/>
      <c r="GU15" s="626"/>
      <c r="GV15" s="626"/>
      <c r="GW15" s="626"/>
      <c r="GX15" s="626"/>
      <c r="GY15" s="626"/>
      <c r="GZ15" s="626"/>
      <c r="HA15" s="626"/>
      <c r="HB15" s="626"/>
      <c r="HC15" s="626"/>
      <c r="HD15" s="626"/>
      <c r="HE15" s="626"/>
      <c r="HF15" s="626"/>
      <c r="HG15" s="626"/>
      <c r="HH15" s="626"/>
      <c r="HI15" s="626"/>
      <c r="HJ15" s="626"/>
      <c r="HK15" s="626"/>
      <c r="HL15" s="626"/>
      <c r="HM15" s="626"/>
      <c r="HN15" s="626"/>
      <c r="HO15" s="626"/>
      <c r="HP15" s="626"/>
      <c r="HQ15" s="626"/>
      <c r="HR15" s="626"/>
      <c r="HS15" s="626"/>
      <c r="HT15" s="626"/>
      <c r="HU15" s="626"/>
      <c r="HV15" s="626"/>
      <c r="HW15" s="626"/>
      <c r="HX15" s="626"/>
      <c r="HY15" s="626"/>
      <c r="HZ15" s="626"/>
      <c r="IA15" s="626"/>
      <c r="IB15" s="626"/>
      <c r="IC15" s="626"/>
      <c r="ID15" s="626"/>
      <c r="IE15" s="626"/>
      <c r="IF15" s="626"/>
      <c r="IG15" s="626"/>
      <c r="IH15" s="626"/>
      <c r="II15" s="626"/>
      <c r="IJ15" s="626"/>
      <c r="IK15" s="626"/>
      <c r="IL15" s="626"/>
      <c r="IM15" s="626"/>
      <c r="IN15" s="626"/>
      <c r="IO15" s="626"/>
      <c r="IP15" s="626"/>
      <c r="IQ15" s="626"/>
      <c r="IR15" s="626"/>
      <c r="IS15" s="626"/>
      <c r="IT15" s="626"/>
      <c r="IU15" s="626"/>
      <c r="IV15" s="626"/>
      <c r="IW15" s="626"/>
    </row>
    <row r="16" spans="1:257" ht="18" customHeight="1">
      <c r="B16" s="631" t="s">
        <v>518</v>
      </c>
      <c r="C16" s="631"/>
      <c r="D16" s="631"/>
      <c r="E16" s="631"/>
    </row>
    <row r="17" spans="1:257" ht="6.75" customHeight="1"/>
    <row r="18" spans="1:257" ht="23.25" customHeight="1">
      <c r="A18" s="373" t="s">
        <v>451</v>
      </c>
      <c r="B18" s="373"/>
      <c r="C18" s="372"/>
      <c r="D18" s="373"/>
      <c r="E18" s="373"/>
      <c r="F18" s="372"/>
      <c r="G18" s="263"/>
      <c r="H18" s="263"/>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6"/>
      <c r="AL18" s="626"/>
      <c r="AM18" s="626"/>
      <c r="AN18" s="626"/>
      <c r="AO18" s="626"/>
      <c r="AP18" s="626"/>
      <c r="AQ18" s="626"/>
      <c r="AR18" s="626"/>
      <c r="AS18" s="626"/>
      <c r="AT18" s="626"/>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626"/>
      <c r="BR18" s="626"/>
      <c r="BS18" s="626"/>
      <c r="BT18" s="626"/>
      <c r="BU18" s="626"/>
      <c r="BV18" s="626"/>
      <c r="BW18" s="626"/>
      <c r="BX18" s="626"/>
      <c r="BY18" s="626"/>
      <c r="BZ18" s="626"/>
      <c r="CA18" s="626"/>
      <c r="CB18" s="626"/>
      <c r="CC18" s="626"/>
      <c r="CD18" s="626"/>
      <c r="CE18" s="626"/>
      <c r="CF18" s="626"/>
      <c r="CG18" s="626"/>
      <c r="CH18" s="626"/>
      <c r="CI18" s="626"/>
      <c r="CJ18" s="626"/>
      <c r="CK18" s="626"/>
      <c r="CL18" s="626"/>
      <c r="CM18" s="626"/>
      <c r="CN18" s="626"/>
      <c r="CO18" s="626"/>
      <c r="CP18" s="626"/>
      <c r="CQ18" s="626"/>
      <c r="CR18" s="626"/>
      <c r="CS18" s="626"/>
      <c r="CT18" s="626"/>
      <c r="CU18" s="626"/>
      <c r="CV18" s="626"/>
      <c r="CW18" s="626"/>
      <c r="CX18" s="626"/>
      <c r="CY18" s="626"/>
      <c r="CZ18" s="626"/>
      <c r="DA18" s="626"/>
      <c r="DB18" s="626"/>
      <c r="DC18" s="626"/>
      <c r="DD18" s="626"/>
      <c r="DE18" s="626"/>
      <c r="DF18" s="626"/>
      <c r="DG18" s="626"/>
      <c r="DH18" s="626"/>
      <c r="DI18" s="626"/>
      <c r="DJ18" s="626"/>
      <c r="DK18" s="626"/>
      <c r="DL18" s="626"/>
      <c r="DM18" s="626"/>
      <c r="DN18" s="626"/>
      <c r="DO18" s="626"/>
      <c r="DP18" s="626"/>
      <c r="DQ18" s="626"/>
      <c r="DR18" s="626"/>
      <c r="DS18" s="626"/>
      <c r="DT18" s="626"/>
      <c r="DU18" s="626"/>
      <c r="DV18" s="626"/>
      <c r="DW18" s="626"/>
      <c r="DX18" s="626"/>
      <c r="DY18" s="626"/>
      <c r="DZ18" s="626"/>
      <c r="EA18" s="626"/>
      <c r="EB18" s="626"/>
      <c r="EC18" s="626"/>
      <c r="ED18" s="626"/>
      <c r="EE18" s="626"/>
      <c r="EF18" s="626"/>
      <c r="EG18" s="626"/>
      <c r="EH18" s="626"/>
      <c r="EI18" s="626"/>
      <c r="EJ18" s="626"/>
      <c r="EK18" s="626"/>
      <c r="EL18" s="626"/>
      <c r="EM18" s="626"/>
      <c r="EN18" s="626"/>
      <c r="EO18" s="626"/>
      <c r="EP18" s="626"/>
      <c r="EQ18" s="626"/>
      <c r="ER18" s="626"/>
      <c r="ES18" s="626"/>
      <c r="ET18" s="626"/>
      <c r="EU18" s="626"/>
      <c r="EV18" s="626"/>
      <c r="EW18" s="626"/>
      <c r="EX18" s="626"/>
      <c r="EY18" s="626"/>
      <c r="EZ18" s="626"/>
      <c r="FA18" s="626"/>
      <c r="FB18" s="626"/>
      <c r="FC18" s="626"/>
      <c r="FD18" s="626"/>
      <c r="FE18" s="626"/>
      <c r="FF18" s="626"/>
      <c r="FG18" s="626"/>
      <c r="FH18" s="626"/>
      <c r="FI18" s="626"/>
      <c r="FJ18" s="626"/>
      <c r="FK18" s="626"/>
      <c r="FL18" s="626"/>
      <c r="FM18" s="626"/>
      <c r="FN18" s="626"/>
      <c r="FO18" s="626"/>
      <c r="FP18" s="626"/>
      <c r="FQ18" s="626"/>
      <c r="FR18" s="626"/>
      <c r="FS18" s="626"/>
      <c r="FT18" s="626"/>
      <c r="FU18" s="626"/>
      <c r="FV18" s="626"/>
      <c r="FW18" s="626"/>
      <c r="FX18" s="626"/>
      <c r="FY18" s="626"/>
      <c r="FZ18" s="626"/>
      <c r="GA18" s="626"/>
      <c r="GB18" s="626"/>
      <c r="GC18" s="626"/>
      <c r="GD18" s="626"/>
      <c r="GE18" s="626"/>
      <c r="GF18" s="626"/>
      <c r="GG18" s="626"/>
      <c r="GH18" s="626"/>
      <c r="GI18" s="626"/>
      <c r="GJ18" s="626"/>
      <c r="GK18" s="626"/>
      <c r="GL18" s="626"/>
      <c r="GM18" s="626"/>
      <c r="GN18" s="626"/>
      <c r="GO18" s="626"/>
      <c r="GP18" s="626"/>
      <c r="GQ18" s="626"/>
      <c r="GR18" s="626"/>
      <c r="GS18" s="626"/>
      <c r="GT18" s="626"/>
      <c r="GU18" s="626"/>
      <c r="GV18" s="626"/>
      <c r="GW18" s="626"/>
      <c r="GX18" s="626"/>
      <c r="GY18" s="626"/>
      <c r="GZ18" s="626"/>
      <c r="HA18" s="626"/>
      <c r="HB18" s="626"/>
      <c r="HC18" s="626"/>
      <c r="HD18" s="626"/>
      <c r="HE18" s="626"/>
      <c r="HF18" s="626"/>
      <c r="HG18" s="626"/>
      <c r="HH18" s="626"/>
      <c r="HI18" s="626"/>
      <c r="HJ18" s="626"/>
      <c r="HK18" s="626"/>
      <c r="HL18" s="626"/>
      <c r="HM18" s="626"/>
      <c r="HN18" s="626"/>
      <c r="HO18" s="626"/>
      <c r="HP18" s="626"/>
      <c r="HQ18" s="626"/>
      <c r="HR18" s="626"/>
      <c r="HS18" s="626"/>
      <c r="HT18" s="626"/>
      <c r="HU18" s="626"/>
      <c r="HV18" s="626"/>
      <c r="HW18" s="626"/>
      <c r="HX18" s="626"/>
      <c r="HY18" s="626"/>
      <c r="HZ18" s="626"/>
      <c r="IA18" s="626"/>
      <c r="IB18" s="626"/>
      <c r="IC18" s="626"/>
      <c r="ID18" s="626"/>
      <c r="IE18" s="626"/>
      <c r="IF18" s="626"/>
      <c r="IG18" s="626"/>
      <c r="IH18" s="626"/>
      <c r="II18" s="626"/>
      <c r="IJ18" s="626"/>
      <c r="IK18" s="626"/>
      <c r="IL18" s="626"/>
      <c r="IM18" s="626"/>
      <c r="IN18" s="626"/>
      <c r="IO18" s="626"/>
      <c r="IP18" s="626"/>
      <c r="IQ18" s="626"/>
      <c r="IR18" s="626"/>
      <c r="IS18" s="626"/>
      <c r="IT18" s="626"/>
      <c r="IU18" s="626"/>
      <c r="IV18" s="626"/>
      <c r="IW18" s="626"/>
    </row>
    <row r="19" spans="1:257" ht="21.75" customHeight="1">
      <c r="A19" s="330" t="s">
        <v>452</v>
      </c>
    </row>
    <row r="20" spans="1:257" ht="21" customHeight="1">
      <c r="B20" s="627" t="s">
        <v>453</v>
      </c>
      <c r="C20" s="628"/>
      <c r="D20" s="374" t="s">
        <v>454</v>
      </c>
      <c r="E20" s="374" t="s">
        <v>455</v>
      </c>
    </row>
    <row r="21" spans="1:257">
      <c r="B21" s="335" t="s">
        <v>461</v>
      </c>
      <c r="C21" s="335"/>
      <c r="D21" s="336" t="s">
        <v>456</v>
      </c>
      <c r="E21" s="337" t="s">
        <v>464</v>
      </c>
    </row>
    <row r="22" spans="1:257" ht="19.5" customHeight="1">
      <c r="B22" s="335" t="s">
        <v>462</v>
      </c>
      <c r="C22" s="335"/>
      <c r="D22" s="336" t="s">
        <v>456</v>
      </c>
      <c r="E22" s="337" t="s">
        <v>465</v>
      </c>
    </row>
    <row r="23" spans="1:257">
      <c r="B23" s="629" t="s">
        <v>463</v>
      </c>
      <c r="C23" s="630"/>
      <c r="D23" s="336" t="s">
        <v>456</v>
      </c>
      <c r="E23" s="337" t="s">
        <v>466</v>
      </c>
    </row>
    <row r="24" spans="1:257">
      <c r="A24" s="271"/>
      <c r="B24" s="338"/>
      <c r="C24" s="339" t="s">
        <v>467</v>
      </c>
      <c r="D24" s="336" t="s">
        <v>456</v>
      </c>
      <c r="E24" s="340" t="s">
        <v>476</v>
      </c>
    </row>
    <row r="25" spans="1:257">
      <c r="A25" s="271"/>
      <c r="B25" s="338"/>
      <c r="C25" s="341" t="s">
        <v>468</v>
      </c>
      <c r="D25" s="336" t="s">
        <v>456</v>
      </c>
      <c r="E25" s="366" t="s">
        <v>475</v>
      </c>
    </row>
    <row r="26" spans="1:257" ht="19.5" customHeight="1">
      <c r="A26" s="271"/>
      <c r="B26" s="338"/>
      <c r="C26" s="342" t="s">
        <v>469</v>
      </c>
      <c r="D26" s="336" t="s">
        <v>456</v>
      </c>
      <c r="E26" s="337" t="s">
        <v>474</v>
      </c>
    </row>
    <row r="27" spans="1:257" ht="19.5" customHeight="1">
      <c r="A27" s="271"/>
      <c r="B27" s="338"/>
      <c r="C27" s="342" t="s">
        <v>470</v>
      </c>
      <c r="D27" s="336" t="s">
        <v>456</v>
      </c>
      <c r="E27" s="337" t="s">
        <v>473</v>
      </c>
    </row>
    <row r="28" spans="1:257" ht="19.5" customHeight="1">
      <c r="A28" s="271"/>
      <c r="B28" s="343"/>
      <c r="C28" s="342" t="s">
        <v>519</v>
      </c>
      <c r="D28" s="336" t="s">
        <v>456</v>
      </c>
      <c r="E28" s="337" t="s">
        <v>477</v>
      </c>
    </row>
    <row r="29" spans="1:257" ht="19.5" customHeight="1">
      <c r="B29" s="344" t="s">
        <v>471</v>
      </c>
      <c r="C29" s="344"/>
      <c r="D29" s="345" t="s">
        <v>457</v>
      </c>
      <c r="E29" s="365" t="s">
        <v>472</v>
      </c>
    </row>
    <row r="30" spans="1:257" ht="19.5" customHeight="1">
      <c r="B30" s="344" t="s">
        <v>471</v>
      </c>
      <c r="C30" s="344"/>
      <c r="D30" s="336" t="s">
        <v>457</v>
      </c>
      <c r="E30" s="365" t="s">
        <v>478</v>
      </c>
    </row>
    <row r="31" spans="1:257" ht="19.5" customHeight="1">
      <c r="A31" s="272"/>
      <c r="B31" s="346" t="s">
        <v>490</v>
      </c>
      <c r="C31" s="347"/>
      <c r="D31" s="348"/>
      <c r="E31" s="367"/>
    </row>
    <row r="32" spans="1:257" ht="19.5" customHeight="1">
      <c r="B32" s="627" t="s">
        <v>453</v>
      </c>
      <c r="C32" s="628"/>
      <c r="D32" s="374" t="s">
        <v>454</v>
      </c>
      <c r="E32" s="375" t="s">
        <v>455</v>
      </c>
    </row>
    <row r="33" spans="1:5" ht="19.5" customHeight="1">
      <c r="B33" s="349" t="s">
        <v>479</v>
      </c>
      <c r="C33" s="350"/>
      <c r="D33" s="351" t="s">
        <v>456</v>
      </c>
      <c r="E33" s="352" t="s">
        <v>481</v>
      </c>
    </row>
    <row r="34" spans="1:5" ht="19.5" customHeight="1">
      <c r="B34" s="353"/>
      <c r="C34" s="354" t="s">
        <v>9</v>
      </c>
      <c r="D34" s="351" t="s">
        <v>456</v>
      </c>
      <c r="E34" s="352" t="s">
        <v>482</v>
      </c>
    </row>
    <row r="35" spans="1:5" ht="19.5" customHeight="1">
      <c r="B35" s="353"/>
      <c r="C35" s="354" t="s">
        <v>498</v>
      </c>
      <c r="D35" s="351" t="s">
        <v>456</v>
      </c>
      <c r="E35" s="352" t="s">
        <v>483</v>
      </c>
    </row>
    <row r="36" spans="1:5" ht="19.5" customHeight="1">
      <c r="B36" s="355"/>
      <c r="C36" s="354" t="s">
        <v>480</v>
      </c>
      <c r="D36" s="351" t="s">
        <v>456</v>
      </c>
      <c r="E36" s="352" t="s">
        <v>480</v>
      </c>
    </row>
    <row r="37" spans="1:5" ht="15.75" customHeight="1">
      <c r="E37" s="368"/>
    </row>
    <row r="38" spans="1:5" ht="17.25" customHeight="1">
      <c r="A38" s="330" t="s">
        <v>458</v>
      </c>
      <c r="E38" s="368"/>
    </row>
    <row r="39" spans="1:5" ht="19.5" customHeight="1">
      <c r="B39" s="627" t="s">
        <v>453</v>
      </c>
      <c r="C39" s="628"/>
      <c r="D39" s="374" t="s">
        <v>454</v>
      </c>
      <c r="E39" s="375" t="s">
        <v>455</v>
      </c>
    </row>
    <row r="40" spans="1:5" ht="19.5" customHeight="1">
      <c r="B40" s="356" t="s">
        <v>527</v>
      </c>
      <c r="C40" s="357"/>
      <c r="D40" s="336" t="s">
        <v>456</v>
      </c>
      <c r="E40" s="369" t="s">
        <v>520</v>
      </c>
    </row>
    <row r="41" spans="1:5" ht="19.5" customHeight="1">
      <c r="B41" s="358"/>
      <c r="C41" s="357" t="s">
        <v>488</v>
      </c>
      <c r="D41" s="336" t="s">
        <v>456</v>
      </c>
      <c r="E41" s="337" t="s">
        <v>521</v>
      </c>
    </row>
    <row r="42" spans="1:5" ht="19.5" customHeight="1">
      <c r="B42" s="359"/>
      <c r="C42" s="357" t="s">
        <v>523</v>
      </c>
      <c r="D42" s="336" t="s">
        <v>456</v>
      </c>
      <c r="E42" s="337" t="s">
        <v>526</v>
      </c>
    </row>
    <row r="43" spans="1:5" ht="19.5" customHeight="1">
      <c r="B43" s="344" t="s">
        <v>491</v>
      </c>
      <c r="C43" s="344"/>
      <c r="D43" s="345" t="s">
        <v>457</v>
      </c>
      <c r="E43" s="365" t="s">
        <v>494</v>
      </c>
    </row>
    <row r="44" spans="1:5" ht="17.25" customHeight="1">
      <c r="B44" s="346" t="s">
        <v>492</v>
      </c>
      <c r="E44" s="368"/>
    </row>
    <row r="45" spans="1:5" ht="19.5" customHeight="1">
      <c r="B45" s="627" t="s">
        <v>453</v>
      </c>
      <c r="C45" s="628"/>
      <c r="D45" s="374" t="s">
        <v>454</v>
      </c>
      <c r="E45" s="375" t="s">
        <v>455</v>
      </c>
    </row>
    <row r="46" spans="1:5">
      <c r="B46" s="360" t="s">
        <v>440</v>
      </c>
      <c r="C46" s="360"/>
      <c r="D46" s="336" t="s">
        <v>456</v>
      </c>
      <c r="E46" s="337" t="s">
        <v>495</v>
      </c>
    </row>
    <row r="47" spans="1:5">
      <c r="E47" s="368"/>
    </row>
    <row r="48" spans="1:5">
      <c r="A48" s="330" t="s">
        <v>496</v>
      </c>
      <c r="E48" s="368"/>
    </row>
    <row r="49" spans="2:5">
      <c r="B49" s="627" t="s">
        <v>453</v>
      </c>
      <c r="C49" s="628"/>
      <c r="D49" s="374" t="s">
        <v>454</v>
      </c>
      <c r="E49" s="375" t="s">
        <v>455</v>
      </c>
    </row>
    <row r="50" spans="2:5">
      <c r="B50" s="361" t="s">
        <v>497</v>
      </c>
      <c r="C50" s="362"/>
      <c r="D50" s="337" t="s">
        <v>524</v>
      </c>
      <c r="E50" s="369" t="s">
        <v>500</v>
      </c>
    </row>
    <row r="51" spans="2:5">
      <c r="B51" s="363"/>
      <c r="C51" s="362" t="s">
        <v>488</v>
      </c>
      <c r="D51" s="337" t="s">
        <v>524</v>
      </c>
      <c r="E51" s="337" t="s">
        <v>501</v>
      </c>
    </row>
    <row r="52" spans="2:5">
      <c r="B52" s="364"/>
      <c r="C52" s="362" t="s">
        <v>499</v>
      </c>
      <c r="D52" s="337" t="s">
        <v>524</v>
      </c>
      <c r="E52" s="337" t="s">
        <v>525</v>
      </c>
    </row>
    <row r="53" spans="2:5">
      <c r="B53" s="344" t="s">
        <v>491</v>
      </c>
      <c r="C53" s="344"/>
      <c r="D53" s="345" t="s">
        <v>457</v>
      </c>
      <c r="E53" s="365" t="s">
        <v>494</v>
      </c>
    </row>
    <row r="54" spans="2:5">
      <c r="B54" s="332" t="s">
        <v>516</v>
      </c>
    </row>
  </sheetData>
  <mergeCells count="261">
    <mergeCell ref="B45:C45"/>
    <mergeCell ref="I14:K14"/>
    <mergeCell ref="L14:N14"/>
    <mergeCell ref="O14:Q14"/>
    <mergeCell ref="R14:T14"/>
    <mergeCell ref="U14:W14"/>
    <mergeCell ref="X14:Z14"/>
    <mergeCell ref="D4:E4"/>
    <mergeCell ref="D6:E6"/>
    <mergeCell ref="B13:E13"/>
    <mergeCell ref="B14:E14"/>
    <mergeCell ref="B39:C39"/>
    <mergeCell ref="B23:C23"/>
    <mergeCell ref="AS14:AU14"/>
    <mergeCell ref="AV14:AX14"/>
    <mergeCell ref="AY14:BA14"/>
    <mergeCell ref="BB14:BD14"/>
    <mergeCell ref="BE14:BG14"/>
    <mergeCell ref="BH14:BJ14"/>
    <mergeCell ref="AA14:AC14"/>
    <mergeCell ref="AD14:AF14"/>
    <mergeCell ref="AG14:AI14"/>
    <mergeCell ref="AJ14:AL14"/>
    <mergeCell ref="AM14:AO14"/>
    <mergeCell ref="AP14:AR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GM14:GO14"/>
    <mergeCell ref="GP14:GR14"/>
    <mergeCell ref="GS14:GU14"/>
    <mergeCell ref="GV14:GX14"/>
    <mergeCell ref="FO14:FQ14"/>
    <mergeCell ref="FR14:FT14"/>
    <mergeCell ref="FU14:FW14"/>
    <mergeCell ref="FX14:FZ14"/>
    <mergeCell ref="GA14:GC14"/>
    <mergeCell ref="GD14:GF14"/>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AM15:AO15"/>
    <mergeCell ref="AP15:AR15"/>
    <mergeCell ref="AS15:AU15"/>
    <mergeCell ref="AV15:AX15"/>
    <mergeCell ref="AY15:BA15"/>
    <mergeCell ref="BB15:BD15"/>
    <mergeCell ref="U15:W15"/>
    <mergeCell ref="X15:Z15"/>
    <mergeCell ref="AA15:AC15"/>
    <mergeCell ref="AD15:AF15"/>
    <mergeCell ref="AG15:AI15"/>
    <mergeCell ref="AJ15:AL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HQ15:HS15"/>
    <mergeCell ref="HT15:HV15"/>
    <mergeCell ref="HW15:HY15"/>
    <mergeCell ref="HZ15:IB15"/>
    <mergeCell ref="GS15:GU15"/>
    <mergeCell ref="GV15:GX15"/>
    <mergeCell ref="GY15:HA15"/>
    <mergeCell ref="HB15:HD15"/>
    <mergeCell ref="HE15:HG15"/>
    <mergeCell ref="HH15:HJ15"/>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BQ18:BS18"/>
    <mergeCell ref="BT18:BV18"/>
    <mergeCell ref="BW18:BY18"/>
    <mergeCell ref="BZ18:CB18"/>
    <mergeCell ref="CC18:CE18"/>
    <mergeCell ref="CF18:CH18"/>
    <mergeCell ref="AY18:BA18"/>
    <mergeCell ref="BB18:BD18"/>
    <mergeCell ref="BE18:BG18"/>
    <mergeCell ref="BH18:BJ18"/>
    <mergeCell ref="BK18:BM18"/>
    <mergeCell ref="BN18:BP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s>
  <phoneticPr fontId="16"/>
  <pageMargins left="0.70866141732283472" right="0.70866141732283472" top="0.74803149606299213" bottom="0.74803149606299213" header="0.31496062992125984" footer="0.31496062992125984"/>
  <pageSetup paperSize="9" scale="8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W303"/>
  <sheetViews>
    <sheetView view="pageBreakPreview" zoomScale="80" zoomScaleNormal="90" zoomScaleSheetLayoutView="80" workbookViewId="0">
      <selection activeCell="Q4" sqref="Q4"/>
    </sheetView>
  </sheetViews>
  <sheetFormatPr defaultRowHeight="15.75"/>
  <cols>
    <col min="1" max="1" width="4.28515625" style="46" customWidth="1"/>
    <col min="2" max="2" width="3" style="46" customWidth="1"/>
    <col min="3" max="3" width="3" style="44" customWidth="1"/>
    <col min="4" max="4" width="3.7109375" style="44" customWidth="1"/>
    <col min="5" max="5" width="8.42578125" style="44" customWidth="1"/>
    <col min="6" max="8" width="16.140625" style="44" customWidth="1"/>
    <col min="9" max="9" width="16.140625" style="46" customWidth="1"/>
    <col min="10" max="10" width="8.42578125" style="44" customWidth="1"/>
    <col min="11" max="12" width="3.7109375" style="46" customWidth="1"/>
    <col min="13" max="13" width="8.42578125" style="44" customWidth="1"/>
    <col min="14" max="17" width="16.140625" style="46" customWidth="1"/>
    <col min="18" max="18" width="8.42578125" style="44" customWidth="1"/>
    <col min="19" max="20" width="3" style="46" customWidth="1"/>
    <col min="21" max="22" width="3.28515625" style="46" customWidth="1"/>
    <col min="23" max="23" width="20.42578125" style="559" customWidth="1"/>
    <col min="24" max="25" width="3.28515625" style="46" customWidth="1"/>
    <col min="26" max="26" width="9.140625" style="46"/>
    <col min="27" max="27" width="21.5703125" style="46" customWidth="1"/>
    <col min="28" max="16384" width="9.140625" style="46"/>
  </cols>
  <sheetData>
    <row r="1" spans="2:23" ht="10.5" customHeight="1"/>
    <row r="2" spans="2:23" ht="20.25" customHeight="1">
      <c r="B2" s="559"/>
      <c r="C2" s="560" t="s">
        <v>436</v>
      </c>
      <c r="D2" s="560"/>
      <c r="E2" s="560"/>
      <c r="F2" s="560"/>
      <c r="J2" s="560"/>
      <c r="R2" s="560"/>
      <c r="S2" s="575"/>
      <c r="T2" s="575"/>
      <c r="W2" s="576" t="s">
        <v>203</v>
      </c>
    </row>
    <row r="3" spans="2:23" ht="20.25" customHeight="1">
      <c r="B3" s="577"/>
      <c r="C3" s="559"/>
      <c r="D3" s="559"/>
      <c r="E3" s="559"/>
      <c r="F3" s="559"/>
      <c r="G3" s="46"/>
      <c r="H3" s="46"/>
      <c r="J3" s="559"/>
      <c r="M3" s="46"/>
      <c r="P3" s="590"/>
      <c r="Q3" s="607" t="s">
        <v>672</v>
      </c>
      <c r="R3" s="559"/>
      <c r="S3" s="578"/>
      <c r="T3" s="579"/>
      <c r="W3" s="576" t="s">
        <v>437</v>
      </c>
    </row>
    <row r="4" spans="2:23" ht="20.25" customHeight="1">
      <c r="B4" s="577"/>
      <c r="C4" s="559"/>
      <c r="D4" s="505" t="str">
        <f>'はじめに（PC）'!$D$3&amp;"長　様"&amp;""</f>
        <v>鳥取市長　様</v>
      </c>
      <c r="E4" s="584"/>
      <c r="F4" s="584"/>
      <c r="G4" s="46"/>
      <c r="H4" s="46"/>
      <c r="J4" s="559"/>
      <c r="M4" s="46"/>
      <c r="P4" s="559" t="s">
        <v>439</v>
      </c>
      <c r="Q4" s="559"/>
      <c r="R4" s="559"/>
      <c r="W4" s="576" t="s">
        <v>438</v>
      </c>
    </row>
    <row r="5" spans="2:23" ht="20.25" customHeight="1">
      <c r="B5" s="577"/>
      <c r="C5" s="559"/>
      <c r="D5" s="559"/>
      <c r="E5" s="559"/>
      <c r="F5" s="559"/>
      <c r="G5" s="46"/>
      <c r="H5" s="1155" t="s">
        <v>662</v>
      </c>
      <c r="I5" s="1155"/>
      <c r="J5" s="1155"/>
      <c r="K5" s="1155"/>
      <c r="L5" s="1155"/>
      <c r="M5" s="1155"/>
      <c r="N5" s="1155"/>
      <c r="O5" s="1155"/>
      <c r="P5" s="1153" t="str">
        <f>'はじめに（PC）'!$D$4</f>
        <v>○○組織</v>
      </c>
      <c r="Q5" s="1153"/>
      <c r="R5" s="585"/>
      <c r="S5" s="580"/>
      <c r="T5" s="71"/>
      <c r="W5" s="576"/>
    </row>
    <row r="6" spans="2:23" ht="20.25" customHeight="1">
      <c r="B6" s="577"/>
      <c r="C6" s="559"/>
      <c r="D6" s="559"/>
      <c r="E6" s="559"/>
      <c r="F6" s="559"/>
      <c r="G6" s="581"/>
      <c r="H6" s="1155"/>
      <c r="I6" s="1155"/>
      <c r="J6" s="1155"/>
      <c r="K6" s="1155"/>
      <c r="L6" s="1155"/>
      <c r="M6" s="1155"/>
      <c r="N6" s="1155"/>
      <c r="O6" s="1155"/>
      <c r="P6" s="559" t="s">
        <v>441</v>
      </c>
      <c r="Q6" s="559"/>
      <c r="R6" s="584"/>
      <c r="W6" s="576"/>
    </row>
    <row r="7" spans="2:23" ht="20.25" customHeight="1">
      <c r="C7" s="44" t="s">
        <v>239</v>
      </c>
      <c r="G7" s="582"/>
      <c r="H7" s="582"/>
      <c r="I7" s="582"/>
      <c r="J7" s="582"/>
      <c r="K7" s="582"/>
      <c r="L7" s="582"/>
      <c r="M7" s="582"/>
      <c r="N7" s="582"/>
      <c r="O7" s="582"/>
      <c r="P7" s="1153" t="str">
        <f>'はじめに（ほ場一覧）'!$C$2</f>
        <v>○○　○○</v>
      </c>
      <c r="Q7" s="1153"/>
      <c r="R7" s="586"/>
      <c r="S7" s="583"/>
      <c r="T7" s="71"/>
    </row>
    <row r="8" spans="2:23" ht="9" customHeight="1">
      <c r="C8" s="44" t="s">
        <v>1</v>
      </c>
    </row>
    <row r="9" spans="2:23" ht="16.5">
      <c r="C9" s="44" t="s">
        <v>239</v>
      </c>
      <c r="D9" s="1154" t="s">
        <v>629</v>
      </c>
      <c r="E9" s="1154"/>
      <c r="F9" s="1154"/>
      <c r="G9" s="1154"/>
      <c r="H9" s="1154"/>
      <c r="I9" s="1154"/>
      <c r="J9" s="1154"/>
      <c r="K9" s="1154"/>
      <c r="L9" s="1154"/>
      <c r="M9" s="1154"/>
      <c r="N9" s="1154"/>
      <c r="O9" s="1154"/>
      <c r="P9" s="1154"/>
      <c r="Q9" s="1154"/>
      <c r="R9" s="558"/>
      <c r="S9" s="44"/>
    </row>
    <row r="10" spans="2:23" ht="9" customHeight="1">
      <c r="C10" s="560"/>
      <c r="D10" s="560"/>
      <c r="E10" s="560"/>
      <c r="F10" s="560"/>
      <c r="G10" s="560"/>
      <c r="H10" s="560"/>
      <c r="I10" s="560"/>
      <c r="J10" s="560"/>
      <c r="K10" s="560"/>
      <c r="L10" s="560"/>
      <c r="M10" s="560"/>
      <c r="N10" s="560"/>
      <c r="O10" s="560"/>
      <c r="P10" s="560"/>
      <c r="Q10" s="560"/>
      <c r="R10" s="560"/>
      <c r="S10" s="559"/>
      <c r="T10" s="559"/>
    </row>
    <row r="11" spans="2:23" s="561" customFormat="1" ht="27.95" customHeight="1">
      <c r="C11" s="562"/>
      <c r="D11" s="563"/>
      <c r="E11" s="564" t="s">
        <v>630</v>
      </c>
      <c r="F11" s="1141" t="s">
        <v>631</v>
      </c>
      <c r="G11" s="1142"/>
      <c r="H11" s="1142"/>
      <c r="I11" s="1143"/>
      <c r="J11" s="565" t="s">
        <v>632</v>
      </c>
      <c r="K11" s="566"/>
      <c r="L11" s="563"/>
      <c r="M11" s="564" t="s">
        <v>630</v>
      </c>
      <c r="N11" s="1141" t="s">
        <v>633</v>
      </c>
      <c r="O11" s="1142"/>
      <c r="P11" s="1142"/>
      <c r="Q11" s="1143"/>
      <c r="R11" s="565" t="s">
        <v>632</v>
      </c>
      <c r="S11" s="567"/>
      <c r="T11" s="567"/>
      <c r="W11" s="559"/>
    </row>
    <row r="12" spans="2:23" s="561" customFormat="1" ht="27.95" customHeight="1">
      <c r="C12" s="562"/>
      <c r="D12" s="568">
        <v>1</v>
      </c>
      <c r="E12" s="569" t="s">
        <v>17</v>
      </c>
      <c r="F12" s="1135" t="s">
        <v>634</v>
      </c>
      <c r="G12" s="1136"/>
      <c r="H12" s="1136"/>
      <c r="I12" s="1137"/>
      <c r="J12" s="569" t="s">
        <v>17</v>
      </c>
      <c r="K12" s="566"/>
      <c r="L12" s="568">
        <v>12</v>
      </c>
      <c r="M12" s="569" t="s">
        <v>17</v>
      </c>
      <c r="N12" s="1135" t="s">
        <v>635</v>
      </c>
      <c r="O12" s="1136"/>
      <c r="P12" s="1136"/>
      <c r="Q12" s="1137"/>
      <c r="R12" s="569" t="s">
        <v>17</v>
      </c>
      <c r="S12" s="570"/>
      <c r="T12" s="567"/>
      <c r="W12" s="567"/>
    </row>
    <row r="13" spans="2:23" s="561" customFormat="1" ht="27.95" customHeight="1">
      <c r="C13" s="562"/>
      <c r="D13" s="568">
        <v>2</v>
      </c>
      <c r="E13" s="569" t="s">
        <v>17</v>
      </c>
      <c r="F13" s="1135" t="s">
        <v>636</v>
      </c>
      <c r="G13" s="1136"/>
      <c r="H13" s="1136"/>
      <c r="I13" s="1137"/>
      <c r="J13" s="569" t="s">
        <v>17</v>
      </c>
      <c r="K13" s="566"/>
      <c r="L13" s="571"/>
      <c r="M13" s="570"/>
      <c r="N13" s="572"/>
      <c r="O13" s="572"/>
      <c r="P13" s="572"/>
      <c r="Q13" s="572"/>
      <c r="R13" s="570"/>
      <c r="S13" s="570"/>
      <c r="T13" s="567"/>
      <c r="W13" s="567"/>
    </row>
    <row r="14" spans="2:23" s="561" customFormat="1" ht="27.95" customHeight="1">
      <c r="C14" s="562"/>
      <c r="D14" s="568">
        <v>3</v>
      </c>
      <c r="E14" s="569" t="s">
        <v>17</v>
      </c>
      <c r="F14" s="1144" t="s">
        <v>637</v>
      </c>
      <c r="G14" s="1145"/>
      <c r="H14" s="1145"/>
      <c r="I14" s="1146"/>
      <c r="J14" s="569" t="s">
        <v>17</v>
      </c>
      <c r="K14" s="566"/>
      <c r="L14" s="563"/>
      <c r="M14" s="564" t="s">
        <v>630</v>
      </c>
      <c r="N14" s="1141" t="s">
        <v>638</v>
      </c>
      <c r="O14" s="1142"/>
      <c r="P14" s="1142"/>
      <c r="Q14" s="1143"/>
      <c r="R14" s="565" t="s">
        <v>632</v>
      </c>
      <c r="S14" s="570"/>
      <c r="T14" s="567"/>
      <c r="W14" s="567"/>
    </row>
    <row r="15" spans="2:23" s="561" customFormat="1" ht="27.95" customHeight="1">
      <c r="C15" s="562"/>
      <c r="D15" s="568">
        <v>4</v>
      </c>
      <c r="E15" s="569" t="s">
        <v>17</v>
      </c>
      <c r="F15" s="1144" t="s">
        <v>639</v>
      </c>
      <c r="G15" s="1145"/>
      <c r="H15" s="1145"/>
      <c r="I15" s="1146"/>
      <c r="J15" s="569" t="s">
        <v>17</v>
      </c>
      <c r="K15" s="566"/>
      <c r="L15" s="568">
        <v>13</v>
      </c>
      <c r="M15" s="569" t="s">
        <v>17</v>
      </c>
      <c r="N15" s="1150" t="s">
        <v>640</v>
      </c>
      <c r="O15" s="1151"/>
      <c r="P15" s="1151"/>
      <c r="Q15" s="1152"/>
      <c r="R15" s="569" t="s">
        <v>17</v>
      </c>
      <c r="S15" s="570"/>
      <c r="T15" s="567"/>
      <c r="W15" s="567"/>
    </row>
    <row r="16" spans="2:23" s="561" customFormat="1" ht="27.95" customHeight="1">
      <c r="C16" s="562"/>
      <c r="D16" s="571"/>
      <c r="E16" s="570"/>
      <c r="F16" s="1140"/>
      <c r="G16" s="1140"/>
      <c r="H16" s="1140"/>
      <c r="I16" s="1140"/>
      <c r="J16" s="570"/>
      <c r="K16" s="566"/>
      <c r="L16" s="571"/>
      <c r="M16" s="570"/>
      <c r="N16" s="1140"/>
      <c r="O16" s="1140"/>
      <c r="P16" s="1140"/>
      <c r="Q16" s="1140"/>
      <c r="R16" s="570"/>
      <c r="S16" s="570"/>
      <c r="T16" s="567"/>
      <c r="W16" s="567"/>
    </row>
    <row r="17" spans="2:23" s="561" customFormat="1" ht="27.95" customHeight="1">
      <c r="C17" s="562"/>
      <c r="D17" s="563"/>
      <c r="E17" s="564" t="s">
        <v>630</v>
      </c>
      <c r="F17" s="1141" t="s">
        <v>641</v>
      </c>
      <c r="G17" s="1142"/>
      <c r="H17" s="1142"/>
      <c r="I17" s="1143"/>
      <c r="J17" s="565" t="s">
        <v>632</v>
      </c>
      <c r="K17" s="566"/>
      <c r="L17" s="563"/>
      <c r="M17" s="564" t="s">
        <v>630</v>
      </c>
      <c r="N17" s="1141" t="s">
        <v>642</v>
      </c>
      <c r="O17" s="1142"/>
      <c r="P17" s="1142"/>
      <c r="Q17" s="1143"/>
      <c r="R17" s="565" t="s">
        <v>632</v>
      </c>
      <c r="S17" s="570"/>
      <c r="T17" s="567"/>
      <c r="W17" s="567"/>
    </row>
    <row r="18" spans="2:23" s="561" customFormat="1" ht="27.95" customHeight="1">
      <c r="C18" s="562"/>
      <c r="D18" s="568">
        <v>5</v>
      </c>
      <c r="E18" s="569" t="s">
        <v>17</v>
      </c>
      <c r="F18" s="1144" t="s">
        <v>643</v>
      </c>
      <c r="G18" s="1145"/>
      <c r="H18" s="1145"/>
      <c r="I18" s="1146"/>
      <c r="J18" s="569" t="s">
        <v>17</v>
      </c>
      <c r="K18" s="566"/>
      <c r="L18" s="568">
        <v>14</v>
      </c>
      <c r="M18" s="569" t="s">
        <v>17</v>
      </c>
      <c r="N18" s="1150" t="s">
        <v>644</v>
      </c>
      <c r="O18" s="1151"/>
      <c r="P18" s="1151"/>
      <c r="Q18" s="1152"/>
      <c r="R18" s="569" t="s">
        <v>17</v>
      </c>
      <c r="S18" s="570"/>
      <c r="T18" s="567"/>
      <c r="W18" s="567"/>
    </row>
    <row r="19" spans="2:23" s="561" customFormat="1" ht="27.95" customHeight="1">
      <c r="C19" s="562"/>
      <c r="D19" s="568">
        <v>6</v>
      </c>
      <c r="E19" s="569" t="s">
        <v>17</v>
      </c>
      <c r="F19" s="1147" t="s">
        <v>645</v>
      </c>
      <c r="G19" s="1148"/>
      <c r="H19" s="1148"/>
      <c r="I19" s="1149"/>
      <c r="J19" s="569" t="s">
        <v>17</v>
      </c>
      <c r="K19" s="566"/>
      <c r="L19" s="568">
        <v>15</v>
      </c>
      <c r="M19" s="569" t="s">
        <v>17</v>
      </c>
      <c r="N19" s="1144" t="s">
        <v>646</v>
      </c>
      <c r="O19" s="1145"/>
      <c r="P19" s="1145"/>
      <c r="Q19" s="1146"/>
      <c r="R19" s="569" t="s">
        <v>17</v>
      </c>
      <c r="S19" s="570"/>
      <c r="T19" s="567"/>
      <c r="W19" s="567"/>
    </row>
    <row r="20" spans="2:23" s="561" customFormat="1" ht="27.95" customHeight="1">
      <c r="C20" s="562"/>
      <c r="D20" s="568">
        <v>7</v>
      </c>
      <c r="E20" s="569" t="s">
        <v>17</v>
      </c>
      <c r="F20" s="1144" t="s">
        <v>647</v>
      </c>
      <c r="G20" s="1145"/>
      <c r="H20" s="1145"/>
      <c r="I20" s="1146"/>
      <c r="J20" s="569" t="s">
        <v>17</v>
      </c>
      <c r="K20" s="566"/>
      <c r="L20" s="571"/>
      <c r="M20" s="570"/>
      <c r="N20" s="1140"/>
      <c r="O20" s="1140"/>
      <c r="P20" s="1140"/>
      <c r="Q20" s="1140"/>
      <c r="R20" s="570"/>
      <c r="S20" s="570"/>
      <c r="T20" s="567"/>
      <c r="W20" s="567"/>
    </row>
    <row r="21" spans="2:23" s="561" customFormat="1" ht="27.95" customHeight="1">
      <c r="C21" s="562"/>
      <c r="D21" s="568">
        <v>8</v>
      </c>
      <c r="E21" s="569" t="s">
        <v>17</v>
      </c>
      <c r="F21" s="1135" t="s">
        <v>648</v>
      </c>
      <c r="G21" s="1136"/>
      <c r="H21" s="1136"/>
      <c r="I21" s="1137"/>
      <c r="J21" s="569" t="s">
        <v>17</v>
      </c>
      <c r="K21" s="566"/>
      <c r="L21" s="563"/>
      <c r="M21" s="564" t="s">
        <v>630</v>
      </c>
      <c r="N21" s="1141" t="s">
        <v>649</v>
      </c>
      <c r="O21" s="1142"/>
      <c r="P21" s="1142"/>
      <c r="Q21" s="1143"/>
      <c r="R21" s="565" t="s">
        <v>632</v>
      </c>
      <c r="S21" s="570"/>
      <c r="T21" s="567"/>
      <c r="W21" s="567"/>
    </row>
    <row r="22" spans="2:23" s="561" customFormat="1" ht="27.95" customHeight="1">
      <c r="C22" s="562"/>
      <c r="D22" s="568">
        <v>9</v>
      </c>
      <c r="E22" s="569" t="s">
        <v>17</v>
      </c>
      <c r="F22" s="1135" t="s">
        <v>650</v>
      </c>
      <c r="G22" s="1136"/>
      <c r="H22" s="1136"/>
      <c r="I22" s="1137"/>
      <c r="J22" s="569" t="s">
        <v>17</v>
      </c>
      <c r="K22" s="566"/>
      <c r="L22" s="568">
        <v>16</v>
      </c>
      <c r="M22" s="569" t="s">
        <v>17</v>
      </c>
      <c r="N22" s="1135" t="s">
        <v>651</v>
      </c>
      <c r="O22" s="1136"/>
      <c r="P22" s="1136"/>
      <c r="Q22" s="1137"/>
      <c r="R22" s="569" t="s">
        <v>17</v>
      </c>
      <c r="S22" s="570"/>
      <c r="T22" s="567"/>
      <c r="W22" s="567"/>
    </row>
    <row r="23" spans="2:23" s="561" customFormat="1" ht="27.95" customHeight="1">
      <c r="C23" s="562"/>
      <c r="D23" s="571"/>
      <c r="E23" s="570"/>
      <c r="F23" s="1140"/>
      <c r="G23" s="1140"/>
      <c r="H23" s="1140"/>
      <c r="I23" s="1140"/>
      <c r="J23" s="570"/>
      <c r="K23" s="566"/>
      <c r="L23" s="568">
        <v>17</v>
      </c>
      <c r="M23" s="569" t="s">
        <v>17</v>
      </c>
      <c r="N23" s="1135" t="s">
        <v>652</v>
      </c>
      <c r="O23" s="1136"/>
      <c r="P23" s="1136"/>
      <c r="Q23" s="1137"/>
      <c r="R23" s="569" t="s">
        <v>17</v>
      </c>
      <c r="S23" s="570"/>
      <c r="T23" s="567"/>
      <c r="W23" s="567"/>
    </row>
    <row r="24" spans="2:23" s="561" customFormat="1" ht="27.95" customHeight="1">
      <c r="C24" s="562"/>
      <c r="D24" s="563"/>
      <c r="E24" s="564" t="s">
        <v>630</v>
      </c>
      <c r="F24" s="1141" t="s">
        <v>653</v>
      </c>
      <c r="G24" s="1142"/>
      <c r="H24" s="1142"/>
      <c r="I24" s="1143"/>
      <c r="J24" s="565" t="s">
        <v>632</v>
      </c>
      <c r="K24" s="566"/>
      <c r="L24" s="568">
        <v>18</v>
      </c>
      <c r="M24" s="569" t="s">
        <v>17</v>
      </c>
      <c r="N24" s="1144" t="s">
        <v>654</v>
      </c>
      <c r="O24" s="1145"/>
      <c r="P24" s="1145"/>
      <c r="Q24" s="1146"/>
      <c r="R24" s="569" t="s">
        <v>17</v>
      </c>
      <c r="S24" s="570"/>
      <c r="T24" s="567"/>
      <c r="W24" s="567"/>
    </row>
    <row r="25" spans="2:23" s="561" customFormat="1" ht="27.95" customHeight="1">
      <c r="C25" s="562"/>
      <c r="D25" s="568">
        <v>10</v>
      </c>
      <c r="E25" s="569" t="s">
        <v>17</v>
      </c>
      <c r="F25" s="1135" t="s">
        <v>655</v>
      </c>
      <c r="G25" s="1136"/>
      <c r="H25" s="1136"/>
      <c r="I25" s="1137"/>
      <c r="J25" s="569" t="s">
        <v>17</v>
      </c>
      <c r="K25" s="566"/>
      <c r="L25" s="1124">
        <v>19</v>
      </c>
      <c r="M25" s="1126" t="s">
        <v>17</v>
      </c>
      <c r="N25" s="1128" t="s">
        <v>656</v>
      </c>
      <c r="O25" s="1129"/>
      <c r="P25" s="1129"/>
      <c r="Q25" s="1130"/>
      <c r="R25" s="1138" t="s">
        <v>17</v>
      </c>
      <c r="S25" s="570"/>
      <c r="T25" s="567"/>
      <c r="W25" s="567"/>
    </row>
    <row r="26" spans="2:23" s="561" customFormat="1" ht="14.1" customHeight="1">
      <c r="C26" s="562"/>
      <c r="D26" s="1124">
        <v>11</v>
      </c>
      <c r="E26" s="1126" t="s">
        <v>17</v>
      </c>
      <c r="F26" s="1128" t="s">
        <v>657</v>
      </c>
      <c r="G26" s="1129"/>
      <c r="H26" s="1129"/>
      <c r="I26" s="1130"/>
      <c r="J26" s="1126" t="s">
        <v>17</v>
      </c>
      <c r="K26" s="566"/>
      <c r="L26" s="1125"/>
      <c r="M26" s="1127"/>
      <c r="N26" s="1131"/>
      <c r="O26" s="1132"/>
      <c r="P26" s="1132"/>
      <c r="Q26" s="1133"/>
      <c r="R26" s="1139"/>
      <c r="S26" s="570"/>
      <c r="T26" s="567"/>
      <c r="W26" s="567"/>
    </row>
    <row r="27" spans="2:23" s="561" customFormat="1" ht="27.95" customHeight="1">
      <c r="C27" s="562"/>
      <c r="D27" s="1125"/>
      <c r="E27" s="1127"/>
      <c r="F27" s="1131"/>
      <c r="G27" s="1132"/>
      <c r="H27" s="1132"/>
      <c r="I27" s="1133"/>
      <c r="J27" s="1127"/>
      <c r="K27" s="566"/>
      <c r="L27" s="571"/>
      <c r="M27" s="571"/>
      <c r="N27" s="1134" t="s">
        <v>658</v>
      </c>
      <c r="O27" s="1134"/>
      <c r="P27" s="1134"/>
      <c r="Q27" s="1134"/>
      <c r="R27" s="573" t="s">
        <v>17</v>
      </c>
      <c r="S27" s="570"/>
      <c r="T27" s="567"/>
      <c r="W27" s="567"/>
    </row>
    <row r="28" spans="2:23" s="561" customFormat="1" ht="10.5" customHeight="1">
      <c r="C28" s="562"/>
      <c r="D28" s="571"/>
      <c r="E28" s="570"/>
      <c r="F28" s="571"/>
      <c r="G28" s="571"/>
      <c r="H28" s="571"/>
      <c r="I28" s="571"/>
      <c r="J28" s="570"/>
      <c r="K28" s="566"/>
      <c r="L28" s="571"/>
      <c r="M28" s="570"/>
      <c r="N28" s="574"/>
      <c r="O28" s="574"/>
      <c r="P28" s="574"/>
      <c r="Q28" s="574"/>
      <c r="R28" s="570"/>
      <c r="S28" s="570"/>
      <c r="T28" s="567"/>
      <c r="W28" s="567"/>
    </row>
    <row r="29" spans="2:23" s="561" customFormat="1" ht="14.25" customHeight="1">
      <c r="C29" s="562"/>
      <c r="D29" s="1123" t="s">
        <v>659</v>
      </c>
      <c r="E29" s="1123"/>
      <c r="F29" s="1123"/>
      <c r="G29" s="1123"/>
      <c r="H29" s="1123"/>
      <c r="I29" s="1123"/>
      <c r="J29" s="1123"/>
      <c r="K29" s="1123"/>
      <c r="L29" s="1123"/>
      <c r="M29" s="1123"/>
      <c r="N29" s="1123"/>
      <c r="O29" s="1123"/>
      <c r="P29" s="574"/>
      <c r="Q29" s="574"/>
      <c r="R29" s="570"/>
      <c r="S29" s="570"/>
      <c r="T29" s="567"/>
      <c r="W29" s="567"/>
    </row>
    <row r="30" spans="2:23" s="561" customFormat="1" ht="14.25" customHeight="1">
      <c r="C30" s="562"/>
      <c r="D30" s="1123" t="s">
        <v>660</v>
      </c>
      <c r="E30" s="1123"/>
      <c r="F30" s="1123"/>
      <c r="G30" s="1123"/>
      <c r="H30" s="1123"/>
      <c r="I30" s="1123"/>
      <c r="J30" s="1123"/>
      <c r="K30" s="1123"/>
      <c r="L30" s="1123"/>
      <c r="M30" s="1123"/>
      <c r="N30" s="1123"/>
      <c r="O30" s="1123"/>
      <c r="P30" s="574"/>
      <c r="Q30" s="574"/>
      <c r="R30" s="570"/>
      <c r="S30" s="570"/>
      <c r="T30" s="567"/>
      <c r="W30" s="567"/>
    </row>
    <row r="31" spans="2:23" s="561" customFormat="1" ht="14.25" customHeight="1">
      <c r="C31" s="562"/>
      <c r="D31" s="1123" t="s">
        <v>661</v>
      </c>
      <c r="E31" s="1123"/>
      <c r="F31" s="1123"/>
      <c r="G31" s="1123"/>
      <c r="H31" s="1123"/>
      <c r="I31" s="1123"/>
      <c r="J31" s="1123"/>
      <c r="K31" s="1123"/>
      <c r="L31" s="1123"/>
      <c r="M31" s="1123"/>
      <c r="N31" s="1123"/>
      <c r="O31" s="1123"/>
      <c r="P31" s="574"/>
      <c r="Q31" s="574"/>
      <c r="R31" s="570"/>
      <c r="S31" s="570"/>
      <c r="T31" s="567"/>
      <c r="W31" s="567"/>
    </row>
    <row r="32" spans="2:23" ht="20.25" customHeight="1">
      <c r="B32" s="559"/>
      <c r="C32" s="560" t="s">
        <v>436</v>
      </c>
      <c r="D32" s="560"/>
      <c r="E32" s="560"/>
      <c r="F32" s="560"/>
      <c r="J32" s="560"/>
      <c r="R32" s="560"/>
      <c r="S32" s="575"/>
      <c r="T32" s="575"/>
      <c r="W32" s="576" t="s">
        <v>203</v>
      </c>
    </row>
    <row r="33" spans="2:23" ht="20.25" customHeight="1">
      <c r="B33" s="577"/>
      <c r="C33" s="559"/>
      <c r="D33" s="559"/>
      <c r="E33" s="559"/>
      <c r="F33" s="559"/>
      <c r="G33" s="46"/>
      <c r="H33" s="46"/>
      <c r="J33" s="559"/>
      <c r="M33" s="46"/>
      <c r="P33" s="590"/>
      <c r="Q33" s="608" t="str">
        <f>$Q$3</f>
        <v>令和７年１月　日</v>
      </c>
      <c r="R33" s="559"/>
      <c r="S33" s="578"/>
      <c r="T33" s="579"/>
      <c r="W33" s="576" t="s">
        <v>437</v>
      </c>
    </row>
    <row r="34" spans="2:23" ht="20.25" customHeight="1">
      <c r="B34" s="577"/>
      <c r="C34" s="559"/>
      <c r="D34" s="505" t="str">
        <f>'はじめに（PC）'!$D$3&amp;"長　様"&amp;""</f>
        <v>鳥取市長　様</v>
      </c>
      <c r="E34" s="584"/>
      <c r="F34" s="584"/>
      <c r="G34" s="46"/>
      <c r="H34" s="46"/>
      <c r="J34" s="559"/>
      <c r="M34" s="46"/>
      <c r="P34" s="559" t="s">
        <v>439</v>
      </c>
      <c r="Q34" s="559"/>
      <c r="R34" s="559"/>
      <c r="W34" s="576" t="s">
        <v>438</v>
      </c>
    </row>
    <row r="35" spans="2:23" ht="20.25" customHeight="1">
      <c r="B35" s="577"/>
      <c r="C35" s="559"/>
      <c r="D35" s="559"/>
      <c r="E35" s="559"/>
      <c r="F35" s="559"/>
      <c r="G35" s="46"/>
      <c r="H35" s="1155" t="s">
        <v>662</v>
      </c>
      <c r="I35" s="1155"/>
      <c r="J35" s="1155"/>
      <c r="K35" s="1155"/>
      <c r="L35" s="1155"/>
      <c r="M35" s="1155"/>
      <c r="N35" s="1155"/>
      <c r="O35" s="1155"/>
      <c r="P35" s="1153" t="str">
        <f>'はじめに（PC）'!$D$4</f>
        <v>○○組織</v>
      </c>
      <c r="Q35" s="1153"/>
      <c r="R35" s="585"/>
      <c r="S35" s="580"/>
      <c r="T35" s="71"/>
      <c r="W35" s="576"/>
    </row>
    <row r="36" spans="2:23" ht="20.25" customHeight="1">
      <c r="B36" s="577"/>
      <c r="C36" s="559"/>
      <c r="D36" s="559"/>
      <c r="E36" s="559"/>
      <c r="F36" s="559"/>
      <c r="G36" s="581"/>
      <c r="H36" s="1155"/>
      <c r="I36" s="1155"/>
      <c r="J36" s="1155"/>
      <c r="K36" s="1155"/>
      <c r="L36" s="1155"/>
      <c r="M36" s="1155"/>
      <c r="N36" s="1155"/>
      <c r="O36" s="1155"/>
      <c r="P36" s="559" t="s">
        <v>441</v>
      </c>
      <c r="Q36" s="559"/>
      <c r="R36" s="584"/>
      <c r="W36" s="576"/>
    </row>
    <row r="37" spans="2:23" ht="20.25" customHeight="1">
      <c r="C37" s="44" t="s">
        <v>239</v>
      </c>
      <c r="G37" s="582"/>
      <c r="H37" s="582"/>
      <c r="I37" s="582"/>
      <c r="J37" s="582"/>
      <c r="K37" s="582"/>
      <c r="L37" s="582"/>
      <c r="M37" s="582"/>
      <c r="N37" s="582"/>
      <c r="O37" s="582"/>
      <c r="P37" s="1153" t="str">
        <f>'はじめに（ほ場一覧）'!$D$2</f>
        <v>△△　△△</v>
      </c>
      <c r="Q37" s="1153"/>
      <c r="R37" s="586"/>
      <c r="S37" s="583"/>
      <c r="T37" s="71"/>
    </row>
    <row r="38" spans="2:23" ht="9" customHeight="1">
      <c r="C38" s="44" t="s">
        <v>1</v>
      </c>
    </row>
    <row r="39" spans="2:23" ht="16.5">
      <c r="C39" s="44" t="s">
        <v>239</v>
      </c>
      <c r="D39" s="1154" t="s">
        <v>629</v>
      </c>
      <c r="E39" s="1154"/>
      <c r="F39" s="1154"/>
      <c r="G39" s="1154"/>
      <c r="H39" s="1154"/>
      <c r="I39" s="1154"/>
      <c r="J39" s="1154"/>
      <c r="K39" s="1154"/>
      <c r="L39" s="1154"/>
      <c r="M39" s="1154"/>
      <c r="N39" s="1154"/>
      <c r="O39" s="1154"/>
      <c r="P39" s="1154"/>
      <c r="Q39" s="1154"/>
      <c r="R39" s="558"/>
      <c r="S39" s="44"/>
    </row>
    <row r="40" spans="2:23" ht="9" customHeight="1">
      <c r="C40" s="560"/>
      <c r="D40" s="560"/>
      <c r="E40" s="560"/>
      <c r="F40" s="560"/>
      <c r="G40" s="560"/>
      <c r="H40" s="560"/>
      <c r="I40" s="560"/>
      <c r="J40" s="560"/>
      <c r="K40" s="560"/>
      <c r="L40" s="560"/>
      <c r="M40" s="560"/>
      <c r="N40" s="560"/>
      <c r="O40" s="560"/>
      <c r="P40" s="560"/>
      <c r="Q40" s="560"/>
      <c r="R40" s="560"/>
      <c r="S40" s="559"/>
      <c r="T40" s="559"/>
    </row>
    <row r="41" spans="2:23" s="561" customFormat="1" ht="27.95" customHeight="1">
      <c r="C41" s="562"/>
      <c r="D41" s="563"/>
      <c r="E41" s="564" t="s">
        <v>630</v>
      </c>
      <c r="F41" s="1141" t="s">
        <v>631</v>
      </c>
      <c r="G41" s="1142"/>
      <c r="H41" s="1142"/>
      <c r="I41" s="1143"/>
      <c r="J41" s="565" t="s">
        <v>632</v>
      </c>
      <c r="K41" s="566"/>
      <c r="L41" s="563"/>
      <c r="M41" s="564" t="s">
        <v>630</v>
      </c>
      <c r="N41" s="1141" t="s">
        <v>633</v>
      </c>
      <c r="O41" s="1142"/>
      <c r="P41" s="1142"/>
      <c r="Q41" s="1143"/>
      <c r="R41" s="565" t="s">
        <v>632</v>
      </c>
      <c r="S41" s="567"/>
      <c r="T41" s="567"/>
      <c r="W41" s="559"/>
    </row>
    <row r="42" spans="2:23" s="561" customFormat="1" ht="27.95" customHeight="1">
      <c r="C42" s="562"/>
      <c r="D42" s="568">
        <v>1</v>
      </c>
      <c r="E42" s="569" t="s">
        <v>17</v>
      </c>
      <c r="F42" s="1135" t="s">
        <v>634</v>
      </c>
      <c r="G42" s="1136"/>
      <c r="H42" s="1136"/>
      <c r="I42" s="1137"/>
      <c r="J42" s="569" t="s">
        <v>17</v>
      </c>
      <c r="K42" s="566"/>
      <c r="L42" s="568">
        <v>12</v>
      </c>
      <c r="M42" s="569" t="s">
        <v>17</v>
      </c>
      <c r="N42" s="1135" t="s">
        <v>635</v>
      </c>
      <c r="O42" s="1136"/>
      <c r="P42" s="1136"/>
      <c r="Q42" s="1137"/>
      <c r="R42" s="569" t="s">
        <v>17</v>
      </c>
      <c r="S42" s="570"/>
      <c r="T42" s="567"/>
      <c r="W42" s="567"/>
    </row>
    <row r="43" spans="2:23" s="561" customFormat="1" ht="27.95" customHeight="1">
      <c r="C43" s="562"/>
      <c r="D43" s="568">
        <v>2</v>
      </c>
      <c r="E43" s="569" t="s">
        <v>17</v>
      </c>
      <c r="F43" s="1135" t="s">
        <v>636</v>
      </c>
      <c r="G43" s="1136"/>
      <c r="H43" s="1136"/>
      <c r="I43" s="1137"/>
      <c r="J43" s="569" t="s">
        <v>17</v>
      </c>
      <c r="K43" s="566"/>
      <c r="L43" s="571"/>
      <c r="M43" s="570"/>
      <c r="N43" s="572"/>
      <c r="O43" s="572"/>
      <c r="P43" s="572"/>
      <c r="Q43" s="572"/>
      <c r="R43" s="570"/>
      <c r="S43" s="570"/>
      <c r="T43" s="567"/>
      <c r="W43" s="567"/>
    </row>
    <row r="44" spans="2:23" s="561" customFormat="1" ht="27.95" customHeight="1">
      <c r="C44" s="562"/>
      <c r="D44" s="568">
        <v>3</v>
      </c>
      <c r="E44" s="569" t="s">
        <v>17</v>
      </c>
      <c r="F44" s="1144" t="s">
        <v>637</v>
      </c>
      <c r="G44" s="1145"/>
      <c r="H44" s="1145"/>
      <c r="I44" s="1146"/>
      <c r="J44" s="569" t="s">
        <v>17</v>
      </c>
      <c r="K44" s="566"/>
      <c r="L44" s="563"/>
      <c r="M44" s="564" t="s">
        <v>630</v>
      </c>
      <c r="N44" s="1141" t="s">
        <v>638</v>
      </c>
      <c r="O44" s="1142"/>
      <c r="P44" s="1142"/>
      <c r="Q44" s="1143"/>
      <c r="R44" s="565" t="s">
        <v>632</v>
      </c>
      <c r="S44" s="570"/>
      <c r="T44" s="567"/>
      <c r="W44" s="567"/>
    </row>
    <row r="45" spans="2:23" s="561" customFormat="1" ht="27.95" customHeight="1">
      <c r="C45" s="562"/>
      <c r="D45" s="568">
        <v>4</v>
      </c>
      <c r="E45" s="569" t="s">
        <v>17</v>
      </c>
      <c r="F45" s="1144" t="s">
        <v>639</v>
      </c>
      <c r="G45" s="1145"/>
      <c r="H45" s="1145"/>
      <c r="I45" s="1146"/>
      <c r="J45" s="569" t="s">
        <v>17</v>
      </c>
      <c r="K45" s="566"/>
      <c r="L45" s="568">
        <v>13</v>
      </c>
      <c r="M45" s="569" t="s">
        <v>17</v>
      </c>
      <c r="N45" s="1150" t="s">
        <v>640</v>
      </c>
      <c r="O45" s="1151"/>
      <c r="P45" s="1151"/>
      <c r="Q45" s="1152"/>
      <c r="R45" s="569" t="s">
        <v>17</v>
      </c>
      <c r="S45" s="570"/>
      <c r="T45" s="567"/>
      <c r="W45" s="567"/>
    </row>
    <row r="46" spans="2:23" s="561" customFormat="1" ht="27.95" customHeight="1">
      <c r="C46" s="562"/>
      <c r="D46" s="571"/>
      <c r="E46" s="570"/>
      <c r="F46" s="1140"/>
      <c r="G46" s="1140"/>
      <c r="H46" s="1140"/>
      <c r="I46" s="1140"/>
      <c r="J46" s="570"/>
      <c r="K46" s="566"/>
      <c r="L46" s="571"/>
      <c r="M46" s="570"/>
      <c r="N46" s="1140"/>
      <c r="O46" s="1140"/>
      <c r="P46" s="1140"/>
      <c r="Q46" s="1140"/>
      <c r="R46" s="570"/>
      <c r="S46" s="570"/>
      <c r="T46" s="567"/>
      <c r="W46" s="567"/>
    </row>
    <row r="47" spans="2:23" s="561" customFormat="1" ht="27.95" customHeight="1">
      <c r="C47" s="562"/>
      <c r="D47" s="563"/>
      <c r="E47" s="564" t="s">
        <v>630</v>
      </c>
      <c r="F47" s="1141" t="s">
        <v>641</v>
      </c>
      <c r="G47" s="1142"/>
      <c r="H47" s="1142"/>
      <c r="I47" s="1143"/>
      <c r="J47" s="565" t="s">
        <v>632</v>
      </c>
      <c r="K47" s="566"/>
      <c r="L47" s="563"/>
      <c r="M47" s="564" t="s">
        <v>630</v>
      </c>
      <c r="N47" s="1141" t="s">
        <v>642</v>
      </c>
      <c r="O47" s="1142"/>
      <c r="P47" s="1142"/>
      <c r="Q47" s="1143"/>
      <c r="R47" s="565" t="s">
        <v>632</v>
      </c>
      <c r="S47" s="570"/>
      <c r="T47" s="567"/>
      <c r="W47" s="567"/>
    </row>
    <row r="48" spans="2:23" s="561" customFormat="1" ht="27.95" customHeight="1">
      <c r="C48" s="562"/>
      <c r="D48" s="568">
        <v>5</v>
      </c>
      <c r="E48" s="569" t="s">
        <v>17</v>
      </c>
      <c r="F48" s="1144" t="s">
        <v>643</v>
      </c>
      <c r="G48" s="1145"/>
      <c r="H48" s="1145"/>
      <c r="I48" s="1146"/>
      <c r="J48" s="569" t="s">
        <v>17</v>
      </c>
      <c r="K48" s="566"/>
      <c r="L48" s="568">
        <v>14</v>
      </c>
      <c r="M48" s="569" t="s">
        <v>17</v>
      </c>
      <c r="N48" s="1150" t="s">
        <v>644</v>
      </c>
      <c r="O48" s="1151"/>
      <c r="P48" s="1151"/>
      <c r="Q48" s="1152"/>
      <c r="R48" s="569" t="s">
        <v>17</v>
      </c>
      <c r="S48" s="570"/>
      <c r="T48" s="567"/>
      <c r="W48" s="567"/>
    </row>
    <row r="49" spans="2:23" s="561" customFormat="1" ht="27.95" customHeight="1">
      <c r="C49" s="562"/>
      <c r="D49" s="568">
        <v>6</v>
      </c>
      <c r="E49" s="569" t="s">
        <v>17</v>
      </c>
      <c r="F49" s="1147" t="s">
        <v>645</v>
      </c>
      <c r="G49" s="1148"/>
      <c r="H49" s="1148"/>
      <c r="I49" s="1149"/>
      <c r="J49" s="569" t="s">
        <v>17</v>
      </c>
      <c r="K49" s="566"/>
      <c r="L49" s="568">
        <v>15</v>
      </c>
      <c r="M49" s="569" t="s">
        <v>17</v>
      </c>
      <c r="N49" s="1144" t="s">
        <v>646</v>
      </c>
      <c r="O49" s="1145"/>
      <c r="P49" s="1145"/>
      <c r="Q49" s="1146"/>
      <c r="R49" s="569" t="s">
        <v>17</v>
      </c>
      <c r="S49" s="570"/>
      <c r="T49" s="567"/>
      <c r="W49" s="567"/>
    </row>
    <row r="50" spans="2:23" s="561" customFormat="1" ht="27.95" customHeight="1">
      <c r="C50" s="562"/>
      <c r="D50" s="568">
        <v>7</v>
      </c>
      <c r="E50" s="569" t="s">
        <v>17</v>
      </c>
      <c r="F50" s="1144" t="s">
        <v>647</v>
      </c>
      <c r="G50" s="1145"/>
      <c r="H50" s="1145"/>
      <c r="I50" s="1146"/>
      <c r="J50" s="569" t="s">
        <v>17</v>
      </c>
      <c r="K50" s="566"/>
      <c r="L50" s="571"/>
      <c r="M50" s="570"/>
      <c r="N50" s="1140"/>
      <c r="O50" s="1140"/>
      <c r="P50" s="1140"/>
      <c r="Q50" s="1140"/>
      <c r="R50" s="570"/>
      <c r="S50" s="570"/>
      <c r="T50" s="567"/>
      <c r="W50" s="567"/>
    </row>
    <row r="51" spans="2:23" s="561" customFormat="1" ht="27.95" customHeight="1">
      <c r="C51" s="562"/>
      <c r="D51" s="568">
        <v>8</v>
      </c>
      <c r="E51" s="569" t="s">
        <v>17</v>
      </c>
      <c r="F51" s="1135" t="s">
        <v>648</v>
      </c>
      <c r="G51" s="1136"/>
      <c r="H51" s="1136"/>
      <c r="I51" s="1137"/>
      <c r="J51" s="569" t="s">
        <v>17</v>
      </c>
      <c r="K51" s="566"/>
      <c r="L51" s="563"/>
      <c r="M51" s="564" t="s">
        <v>630</v>
      </c>
      <c r="N51" s="1141" t="s">
        <v>649</v>
      </c>
      <c r="O51" s="1142"/>
      <c r="P51" s="1142"/>
      <c r="Q51" s="1143"/>
      <c r="R51" s="565" t="s">
        <v>632</v>
      </c>
      <c r="S51" s="570"/>
      <c r="T51" s="567"/>
      <c r="W51" s="567"/>
    </row>
    <row r="52" spans="2:23" s="561" customFormat="1" ht="27.95" customHeight="1">
      <c r="C52" s="562"/>
      <c r="D52" s="568">
        <v>9</v>
      </c>
      <c r="E52" s="569" t="s">
        <v>17</v>
      </c>
      <c r="F52" s="1135" t="s">
        <v>650</v>
      </c>
      <c r="G52" s="1136"/>
      <c r="H52" s="1136"/>
      <c r="I52" s="1137"/>
      <c r="J52" s="569" t="s">
        <v>17</v>
      </c>
      <c r="K52" s="566"/>
      <c r="L52" s="568">
        <v>16</v>
      </c>
      <c r="M52" s="569" t="s">
        <v>17</v>
      </c>
      <c r="N52" s="1135" t="s">
        <v>651</v>
      </c>
      <c r="O52" s="1136"/>
      <c r="P52" s="1136"/>
      <c r="Q52" s="1137"/>
      <c r="R52" s="569" t="s">
        <v>17</v>
      </c>
      <c r="S52" s="570"/>
      <c r="T52" s="567"/>
      <c r="W52" s="567"/>
    </row>
    <row r="53" spans="2:23" s="561" customFormat="1" ht="27.95" customHeight="1">
      <c r="C53" s="562"/>
      <c r="D53" s="571"/>
      <c r="E53" s="570"/>
      <c r="F53" s="1140"/>
      <c r="G53" s="1140"/>
      <c r="H53" s="1140"/>
      <c r="I53" s="1140"/>
      <c r="J53" s="570"/>
      <c r="K53" s="566"/>
      <c r="L53" s="568">
        <v>17</v>
      </c>
      <c r="M53" s="569" t="s">
        <v>17</v>
      </c>
      <c r="N53" s="1135" t="s">
        <v>652</v>
      </c>
      <c r="O53" s="1136"/>
      <c r="P53" s="1136"/>
      <c r="Q53" s="1137"/>
      <c r="R53" s="569" t="s">
        <v>17</v>
      </c>
      <c r="S53" s="570"/>
      <c r="T53" s="567"/>
      <c r="W53" s="567"/>
    </row>
    <row r="54" spans="2:23" s="561" customFormat="1" ht="27.95" customHeight="1">
      <c r="C54" s="562"/>
      <c r="D54" s="563"/>
      <c r="E54" s="564" t="s">
        <v>630</v>
      </c>
      <c r="F54" s="1141" t="s">
        <v>653</v>
      </c>
      <c r="G54" s="1142"/>
      <c r="H54" s="1142"/>
      <c r="I54" s="1143"/>
      <c r="J54" s="565" t="s">
        <v>632</v>
      </c>
      <c r="K54" s="566"/>
      <c r="L54" s="568">
        <v>18</v>
      </c>
      <c r="M54" s="569" t="s">
        <v>17</v>
      </c>
      <c r="N54" s="1144" t="s">
        <v>654</v>
      </c>
      <c r="O54" s="1145"/>
      <c r="P54" s="1145"/>
      <c r="Q54" s="1146"/>
      <c r="R54" s="569" t="s">
        <v>17</v>
      </c>
      <c r="S54" s="570"/>
      <c r="T54" s="567"/>
      <c r="W54" s="567"/>
    </row>
    <row r="55" spans="2:23" s="561" customFormat="1" ht="27.95" customHeight="1">
      <c r="C55" s="562"/>
      <c r="D55" s="568">
        <v>10</v>
      </c>
      <c r="E55" s="569" t="s">
        <v>17</v>
      </c>
      <c r="F55" s="1135" t="s">
        <v>655</v>
      </c>
      <c r="G55" s="1136"/>
      <c r="H55" s="1136"/>
      <c r="I55" s="1137"/>
      <c r="J55" s="569" t="s">
        <v>17</v>
      </c>
      <c r="K55" s="566"/>
      <c r="L55" s="1124">
        <v>19</v>
      </c>
      <c r="M55" s="1126" t="s">
        <v>17</v>
      </c>
      <c r="N55" s="1128" t="s">
        <v>656</v>
      </c>
      <c r="O55" s="1129"/>
      <c r="P55" s="1129"/>
      <c r="Q55" s="1130"/>
      <c r="R55" s="1138" t="s">
        <v>17</v>
      </c>
      <c r="S55" s="570"/>
      <c r="T55" s="567"/>
      <c r="W55" s="567"/>
    </row>
    <row r="56" spans="2:23" s="561" customFormat="1" ht="14.1" customHeight="1">
      <c r="C56" s="562"/>
      <c r="D56" s="1124">
        <v>11</v>
      </c>
      <c r="E56" s="1126" t="s">
        <v>17</v>
      </c>
      <c r="F56" s="1128" t="s">
        <v>657</v>
      </c>
      <c r="G56" s="1129"/>
      <c r="H56" s="1129"/>
      <c r="I56" s="1130"/>
      <c r="J56" s="1126" t="s">
        <v>17</v>
      </c>
      <c r="K56" s="566"/>
      <c r="L56" s="1125"/>
      <c r="M56" s="1127"/>
      <c r="N56" s="1131"/>
      <c r="O56" s="1132"/>
      <c r="P56" s="1132"/>
      <c r="Q56" s="1133"/>
      <c r="R56" s="1139"/>
      <c r="S56" s="570"/>
      <c r="T56" s="567"/>
      <c r="W56" s="567"/>
    </row>
    <row r="57" spans="2:23" s="561" customFormat="1" ht="27.95" customHeight="1">
      <c r="C57" s="562"/>
      <c r="D57" s="1125"/>
      <c r="E57" s="1127"/>
      <c r="F57" s="1131"/>
      <c r="G57" s="1132"/>
      <c r="H57" s="1132"/>
      <c r="I57" s="1133"/>
      <c r="J57" s="1127"/>
      <c r="K57" s="566"/>
      <c r="L57" s="571"/>
      <c r="M57" s="571"/>
      <c r="N57" s="1134" t="s">
        <v>658</v>
      </c>
      <c r="O57" s="1134"/>
      <c r="P57" s="1134"/>
      <c r="Q57" s="1134"/>
      <c r="R57" s="573" t="s">
        <v>17</v>
      </c>
      <c r="S57" s="570"/>
      <c r="T57" s="567"/>
      <c r="W57" s="567"/>
    </row>
    <row r="58" spans="2:23" s="561" customFormat="1" ht="10.5" customHeight="1">
      <c r="C58" s="562"/>
      <c r="D58" s="571"/>
      <c r="E58" s="570"/>
      <c r="F58" s="571"/>
      <c r="G58" s="571"/>
      <c r="H58" s="571"/>
      <c r="I58" s="571"/>
      <c r="J58" s="570"/>
      <c r="K58" s="566"/>
      <c r="L58" s="571"/>
      <c r="M58" s="570"/>
      <c r="N58" s="574"/>
      <c r="O58" s="574"/>
      <c r="P58" s="574"/>
      <c r="Q58" s="574"/>
      <c r="R58" s="570"/>
      <c r="S58" s="570"/>
      <c r="T58" s="567"/>
      <c r="W58" s="567"/>
    </row>
    <row r="59" spans="2:23" s="561" customFormat="1" ht="14.25" customHeight="1">
      <c r="C59" s="562"/>
      <c r="D59" s="1123" t="s">
        <v>659</v>
      </c>
      <c r="E59" s="1123"/>
      <c r="F59" s="1123"/>
      <c r="G59" s="1123"/>
      <c r="H59" s="1123"/>
      <c r="I59" s="1123"/>
      <c r="J59" s="1123"/>
      <c r="K59" s="1123"/>
      <c r="L59" s="1123"/>
      <c r="M59" s="1123"/>
      <c r="N59" s="1123"/>
      <c r="O59" s="1123"/>
      <c r="P59" s="574"/>
      <c r="Q59" s="574"/>
      <c r="R59" s="570"/>
      <c r="S59" s="570"/>
      <c r="T59" s="567"/>
      <c r="W59" s="567"/>
    </row>
    <row r="60" spans="2:23" s="561" customFormat="1" ht="14.25" customHeight="1">
      <c r="C60" s="562"/>
      <c r="D60" s="1123" t="s">
        <v>660</v>
      </c>
      <c r="E60" s="1123"/>
      <c r="F60" s="1123"/>
      <c r="G60" s="1123"/>
      <c r="H60" s="1123"/>
      <c r="I60" s="1123"/>
      <c r="J60" s="1123"/>
      <c r="K60" s="1123"/>
      <c r="L60" s="1123"/>
      <c r="M60" s="1123"/>
      <c r="N60" s="1123"/>
      <c r="O60" s="1123"/>
      <c r="P60" s="574"/>
      <c r="Q60" s="574"/>
      <c r="R60" s="570"/>
      <c r="S60" s="570"/>
      <c r="T60" s="567"/>
      <c r="W60" s="567"/>
    </row>
    <row r="61" spans="2:23" s="561" customFormat="1" ht="14.25" customHeight="1">
      <c r="C61" s="562"/>
      <c r="D61" s="1123" t="s">
        <v>661</v>
      </c>
      <c r="E61" s="1123"/>
      <c r="F61" s="1123"/>
      <c r="G61" s="1123"/>
      <c r="H61" s="1123"/>
      <c r="I61" s="1123"/>
      <c r="J61" s="1123"/>
      <c r="K61" s="1123"/>
      <c r="L61" s="1123"/>
      <c r="M61" s="1123"/>
      <c r="N61" s="1123"/>
      <c r="O61" s="1123"/>
      <c r="P61" s="574"/>
      <c r="Q61" s="574"/>
      <c r="R61" s="570"/>
      <c r="S61" s="570"/>
      <c r="T61" s="567"/>
      <c r="W61" s="567"/>
    </row>
    <row r="62" spans="2:23" ht="20.25" customHeight="1">
      <c r="B62" s="559"/>
      <c r="C62" s="560" t="s">
        <v>436</v>
      </c>
      <c r="D62" s="560"/>
      <c r="E62" s="560"/>
      <c r="F62" s="560"/>
      <c r="J62" s="560"/>
      <c r="R62" s="560"/>
      <c r="S62" s="575"/>
      <c r="T62" s="575"/>
      <c r="W62" s="576" t="s">
        <v>203</v>
      </c>
    </row>
    <row r="63" spans="2:23" ht="20.25" customHeight="1">
      <c r="B63" s="577"/>
      <c r="C63" s="559"/>
      <c r="D63" s="559"/>
      <c r="E63" s="559"/>
      <c r="F63" s="559"/>
      <c r="G63" s="46"/>
      <c r="H63" s="46"/>
      <c r="J63" s="559"/>
      <c r="M63" s="46"/>
      <c r="P63" s="590"/>
      <c r="Q63" s="608" t="str">
        <f>$Q$3</f>
        <v>令和７年１月　日</v>
      </c>
      <c r="R63" s="559"/>
      <c r="S63" s="578"/>
      <c r="T63" s="579"/>
      <c r="W63" s="576" t="s">
        <v>437</v>
      </c>
    </row>
    <row r="64" spans="2:23" ht="20.25" customHeight="1">
      <c r="B64" s="577"/>
      <c r="C64" s="559"/>
      <c r="D64" s="505" t="str">
        <f>'はじめに（PC）'!$D$3&amp;"長　様"&amp;""</f>
        <v>鳥取市長　様</v>
      </c>
      <c r="E64" s="584"/>
      <c r="F64" s="584"/>
      <c r="G64" s="46"/>
      <c r="H64" s="46"/>
      <c r="J64" s="559"/>
      <c r="M64" s="46"/>
      <c r="P64" s="559" t="s">
        <v>439</v>
      </c>
      <c r="Q64" s="559"/>
      <c r="R64" s="559"/>
      <c r="W64" s="576" t="s">
        <v>438</v>
      </c>
    </row>
    <row r="65" spans="2:23" ht="20.25" customHeight="1">
      <c r="B65" s="577"/>
      <c r="C65" s="559"/>
      <c r="D65" s="559"/>
      <c r="E65" s="559"/>
      <c r="F65" s="559"/>
      <c r="G65" s="46"/>
      <c r="H65" s="1155" t="s">
        <v>662</v>
      </c>
      <c r="I65" s="1155"/>
      <c r="J65" s="1155"/>
      <c r="K65" s="1155"/>
      <c r="L65" s="1155"/>
      <c r="M65" s="1155"/>
      <c r="N65" s="1155"/>
      <c r="O65" s="1155"/>
      <c r="P65" s="1153" t="str">
        <f>'はじめに（PC）'!$D$4</f>
        <v>○○組織</v>
      </c>
      <c r="Q65" s="1153"/>
      <c r="R65" s="585"/>
      <c r="S65" s="580"/>
      <c r="T65" s="71"/>
      <c r="W65" s="576"/>
    </row>
    <row r="66" spans="2:23" ht="20.25" customHeight="1">
      <c r="B66" s="577"/>
      <c r="C66" s="559"/>
      <c r="D66" s="559"/>
      <c r="E66" s="559"/>
      <c r="F66" s="559"/>
      <c r="G66" s="581"/>
      <c r="H66" s="1155"/>
      <c r="I66" s="1155"/>
      <c r="J66" s="1155"/>
      <c r="K66" s="1155"/>
      <c r="L66" s="1155"/>
      <c r="M66" s="1155"/>
      <c r="N66" s="1155"/>
      <c r="O66" s="1155"/>
      <c r="P66" s="559" t="s">
        <v>441</v>
      </c>
      <c r="Q66" s="559"/>
      <c r="R66" s="584"/>
      <c r="W66" s="576"/>
    </row>
    <row r="67" spans="2:23" ht="20.25" customHeight="1">
      <c r="C67" s="44" t="s">
        <v>239</v>
      </c>
      <c r="G67" s="582"/>
      <c r="H67" s="582"/>
      <c r="I67" s="582"/>
      <c r="J67" s="582"/>
      <c r="K67" s="582"/>
      <c r="L67" s="582"/>
      <c r="M67" s="582"/>
      <c r="N67" s="582"/>
      <c r="O67" s="582"/>
      <c r="P67" s="1153" t="str">
        <f>'はじめに（ほ場一覧）'!$E$2</f>
        <v>□□　□□</v>
      </c>
      <c r="Q67" s="1153"/>
      <c r="R67" s="586"/>
      <c r="S67" s="583"/>
      <c r="T67" s="71"/>
    </row>
    <row r="68" spans="2:23" ht="9" customHeight="1">
      <c r="C68" s="44" t="s">
        <v>1</v>
      </c>
    </row>
    <row r="69" spans="2:23" ht="16.5">
      <c r="C69" s="44" t="s">
        <v>239</v>
      </c>
      <c r="D69" s="1154" t="s">
        <v>629</v>
      </c>
      <c r="E69" s="1154"/>
      <c r="F69" s="1154"/>
      <c r="G69" s="1154"/>
      <c r="H69" s="1154"/>
      <c r="I69" s="1154"/>
      <c r="J69" s="1154"/>
      <c r="K69" s="1154"/>
      <c r="L69" s="1154"/>
      <c r="M69" s="1154"/>
      <c r="N69" s="1154"/>
      <c r="O69" s="1154"/>
      <c r="P69" s="1154"/>
      <c r="Q69" s="1154"/>
      <c r="R69" s="558"/>
      <c r="S69" s="44"/>
    </row>
    <row r="70" spans="2:23" ht="9" customHeight="1">
      <c r="C70" s="560"/>
      <c r="D70" s="560"/>
      <c r="E70" s="560"/>
      <c r="F70" s="560"/>
      <c r="G70" s="560"/>
      <c r="H70" s="560"/>
      <c r="I70" s="560"/>
      <c r="J70" s="560"/>
      <c r="K70" s="560"/>
      <c r="L70" s="560"/>
      <c r="M70" s="560"/>
      <c r="N70" s="560"/>
      <c r="O70" s="560"/>
      <c r="P70" s="560"/>
      <c r="Q70" s="560"/>
      <c r="R70" s="560"/>
      <c r="S70" s="559"/>
      <c r="T70" s="559"/>
    </row>
    <row r="71" spans="2:23" s="561" customFormat="1" ht="27.95" customHeight="1">
      <c r="C71" s="562"/>
      <c r="D71" s="563"/>
      <c r="E71" s="564" t="s">
        <v>630</v>
      </c>
      <c r="F71" s="1141" t="s">
        <v>631</v>
      </c>
      <c r="G71" s="1142"/>
      <c r="H71" s="1142"/>
      <c r="I71" s="1143"/>
      <c r="J71" s="565" t="s">
        <v>632</v>
      </c>
      <c r="K71" s="566"/>
      <c r="L71" s="563"/>
      <c r="M71" s="564" t="s">
        <v>630</v>
      </c>
      <c r="N71" s="1141" t="s">
        <v>633</v>
      </c>
      <c r="O71" s="1142"/>
      <c r="P71" s="1142"/>
      <c r="Q71" s="1143"/>
      <c r="R71" s="565" t="s">
        <v>632</v>
      </c>
      <c r="S71" s="567"/>
      <c r="T71" s="567"/>
      <c r="W71" s="559"/>
    </row>
    <row r="72" spans="2:23" s="561" customFormat="1" ht="27.95" customHeight="1">
      <c r="C72" s="562"/>
      <c r="D72" s="568">
        <v>1</v>
      </c>
      <c r="E72" s="569" t="s">
        <v>17</v>
      </c>
      <c r="F72" s="1135" t="s">
        <v>634</v>
      </c>
      <c r="G72" s="1136"/>
      <c r="H72" s="1136"/>
      <c r="I72" s="1137"/>
      <c r="J72" s="569" t="s">
        <v>17</v>
      </c>
      <c r="K72" s="566"/>
      <c r="L72" s="568">
        <v>12</v>
      </c>
      <c r="M72" s="569" t="s">
        <v>17</v>
      </c>
      <c r="N72" s="1135" t="s">
        <v>635</v>
      </c>
      <c r="O72" s="1136"/>
      <c r="P72" s="1136"/>
      <c r="Q72" s="1137"/>
      <c r="R72" s="569" t="s">
        <v>17</v>
      </c>
      <c r="S72" s="570"/>
      <c r="T72" s="567"/>
      <c r="W72" s="567"/>
    </row>
    <row r="73" spans="2:23" s="561" customFormat="1" ht="27.95" customHeight="1">
      <c r="C73" s="562"/>
      <c r="D73" s="568">
        <v>2</v>
      </c>
      <c r="E73" s="569" t="s">
        <v>17</v>
      </c>
      <c r="F73" s="1135" t="s">
        <v>636</v>
      </c>
      <c r="G73" s="1136"/>
      <c r="H73" s="1136"/>
      <c r="I73" s="1137"/>
      <c r="J73" s="569" t="s">
        <v>17</v>
      </c>
      <c r="K73" s="566"/>
      <c r="L73" s="571"/>
      <c r="M73" s="570"/>
      <c r="N73" s="572"/>
      <c r="O73" s="572"/>
      <c r="P73" s="572"/>
      <c r="Q73" s="572"/>
      <c r="R73" s="570"/>
      <c r="S73" s="570"/>
      <c r="T73" s="567"/>
      <c r="W73" s="567"/>
    </row>
    <row r="74" spans="2:23" s="561" customFormat="1" ht="27.95" customHeight="1">
      <c r="C74" s="562"/>
      <c r="D74" s="568">
        <v>3</v>
      </c>
      <c r="E74" s="569" t="s">
        <v>17</v>
      </c>
      <c r="F74" s="1144" t="s">
        <v>637</v>
      </c>
      <c r="G74" s="1145"/>
      <c r="H74" s="1145"/>
      <c r="I74" s="1146"/>
      <c r="J74" s="569" t="s">
        <v>17</v>
      </c>
      <c r="K74" s="566"/>
      <c r="L74" s="563"/>
      <c r="M74" s="564" t="s">
        <v>630</v>
      </c>
      <c r="N74" s="1141" t="s">
        <v>638</v>
      </c>
      <c r="O74" s="1142"/>
      <c r="P74" s="1142"/>
      <c r="Q74" s="1143"/>
      <c r="R74" s="565" t="s">
        <v>632</v>
      </c>
      <c r="S74" s="570"/>
      <c r="T74" s="567"/>
      <c r="W74" s="567"/>
    </row>
    <row r="75" spans="2:23" s="561" customFormat="1" ht="27.95" customHeight="1">
      <c r="C75" s="562"/>
      <c r="D75" s="568">
        <v>4</v>
      </c>
      <c r="E75" s="569" t="s">
        <v>17</v>
      </c>
      <c r="F75" s="1144" t="s">
        <v>639</v>
      </c>
      <c r="G75" s="1145"/>
      <c r="H75" s="1145"/>
      <c r="I75" s="1146"/>
      <c r="J75" s="569" t="s">
        <v>17</v>
      </c>
      <c r="K75" s="566"/>
      <c r="L75" s="568">
        <v>13</v>
      </c>
      <c r="M75" s="569" t="s">
        <v>17</v>
      </c>
      <c r="N75" s="1150" t="s">
        <v>640</v>
      </c>
      <c r="O75" s="1151"/>
      <c r="P75" s="1151"/>
      <c r="Q75" s="1152"/>
      <c r="R75" s="569" t="s">
        <v>17</v>
      </c>
      <c r="S75" s="570"/>
      <c r="T75" s="567"/>
      <c r="W75" s="567"/>
    </row>
    <row r="76" spans="2:23" s="561" customFormat="1" ht="27.95" customHeight="1">
      <c r="C76" s="562"/>
      <c r="D76" s="571"/>
      <c r="E76" s="570"/>
      <c r="F76" s="1140"/>
      <c r="G76" s="1140"/>
      <c r="H76" s="1140"/>
      <c r="I76" s="1140"/>
      <c r="J76" s="570"/>
      <c r="K76" s="566"/>
      <c r="L76" s="571"/>
      <c r="M76" s="570"/>
      <c r="N76" s="1140"/>
      <c r="O76" s="1140"/>
      <c r="P76" s="1140"/>
      <c r="Q76" s="1140"/>
      <c r="R76" s="570"/>
      <c r="S76" s="570"/>
      <c r="T76" s="567"/>
      <c r="W76" s="567"/>
    </row>
    <row r="77" spans="2:23" s="561" customFormat="1" ht="27.95" customHeight="1">
      <c r="C77" s="562"/>
      <c r="D77" s="563"/>
      <c r="E77" s="564" t="s">
        <v>630</v>
      </c>
      <c r="F77" s="1141" t="s">
        <v>641</v>
      </c>
      <c r="G77" s="1142"/>
      <c r="H77" s="1142"/>
      <c r="I77" s="1143"/>
      <c r="J77" s="565" t="s">
        <v>632</v>
      </c>
      <c r="K77" s="566"/>
      <c r="L77" s="563"/>
      <c r="M77" s="564" t="s">
        <v>630</v>
      </c>
      <c r="N77" s="1141" t="s">
        <v>642</v>
      </c>
      <c r="O77" s="1142"/>
      <c r="P77" s="1142"/>
      <c r="Q77" s="1143"/>
      <c r="R77" s="565" t="s">
        <v>632</v>
      </c>
      <c r="S77" s="570"/>
      <c r="T77" s="567"/>
      <c r="W77" s="567"/>
    </row>
    <row r="78" spans="2:23" s="561" customFormat="1" ht="27.95" customHeight="1">
      <c r="C78" s="562"/>
      <c r="D78" s="568">
        <v>5</v>
      </c>
      <c r="E78" s="569" t="s">
        <v>17</v>
      </c>
      <c r="F78" s="1144" t="s">
        <v>643</v>
      </c>
      <c r="G78" s="1145"/>
      <c r="H78" s="1145"/>
      <c r="I78" s="1146"/>
      <c r="J78" s="569" t="s">
        <v>17</v>
      </c>
      <c r="K78" s="566"/>
      <c r="L78" s="568">
        <v>14</v>
      </c>
      <c r="M78" s="569" t="s">
        <v>17</v>
      </c>
      <c r="N78" s="1150" t="s">
        <v>644</v>
      </c>
      <c r="O78" s="1151"/>
      <c r="P78" s="1151"/>
      <c r="Q78" s="1152"/>
      <c r="R78" s="569" t="s">
        <v>17</v>
      </c>
      <c r="S78" s="570"/>
      <c r="T78" s="567"/>
      <c r="W78" s="567"/>
    </row>
    <row r="79" spans="2:23" s="561" customFormat="1" ht="27.95" customHeight="1">
      <c r="C79" s="562"/>
      <c r="D79" s="568">
        <v>6</v>
      </c>
      <c r="E79" s="569" t="s">
        <v>17</v>
      </c>
      <c r="F79" s="1147" t="s">
        <v>645</v>
      </c>
      <c r="G79" s="1148"/>
      <c r="H79" s="1148"/>
      <c r="I79" s="1149"/>
      <c r="J79" s="569" t="s">
        <v>17</v>
      </c>
      <c r="K79" s="566"/>
      <c r="L79" s="568">
        <v>15</v>
      </c>
      <c r="M79" s="569" t="s">
        <v>17</v>
      </c>
      <c r="N79" s="1144" t="s">
        <v>646</v>
      </c>
      <c r="O79" s="1145"/>
      <c r="P79" s="1145"/>
      <c r="Q79" s="1146"/>
      <c r="R79" s="569" t="s">
        <v>17</v>
      </c>
      <c r="S79" s="570"/>
      <c r="T79" s="567"/>
      <c r="W79" s="567"/>
    </row>
    <row r="80" spans="2:23" s="561" customFormat="1" ht="27.95" customHeight="1">
      <c r="C80" s="562"/>
      <c r="D80" s="568">
        <v>7</v>
      </c>
      <c r="E80" s="569" t="s">
        <v>17</v>
      </c>
      <c r="F80" s="1144" t="s">
        <v>647</v>
      </c>
      <c r="G80" s="1145"/>
      <c r="H80" s="1145"/>
      <c r="I80" s="1146"/>
      <c r="J80" s="569" t="s">
        <v>17</v>
      </c>
      <c r="K80" s="566"/>
      <c r="L80" s="571"/>
      <c r="M80" s="570"/>
      <c r="N80" s="1140"/>
      <c r="O80" s="1140"/>
      <c r="P80" s="1140"/>
      <c r="Q80" s="1140"/>
      <c r="R80" s="570"/>
      <c r="S80" s="570"/>
      <c r="T80" s="567"/>
      <c r="W80" s="567"/>
    </row>
    <row r="81" spans="2:23" s="561" customFormat="1" ht="27.95" customHeight="1">
      <c r="C81" s="562"/>
      <c r="D81" s="568">
        <v>8</v>
      </c>
      <c r="E81" s="569" t="s">
        <v>17</v>
      </c>
      <c r="F81" s="1135" t="s">
        <v>648</v>
      </c>
      <c r="G81" s="1136"/>
      <c r="H81" s="1136"/>
      <c r="I81" s="1137"/>
      <c r="J81" s="569" t="s">
        <v>17</v>
      </c>
      <c r="K81" s="566"/>
      <c r="L81" s="563"/>
      <c r="M81" s="564" t="s">
        <v>630</v>
      </c>
      <c r="N81" s="1141" t="s">
        <v>649</v>
      </c>
      <c r="O81" s="1142"/>
      <c r="P81" s="1142"/>
      <c r="Q81" s="1143"/>
      <c r="R81" s="565" t="s">
        <v>632</v>
      </c>
      <c r="S81" s="570"/>
      <c r="T81" s="567"/>
      <c r="W81" s="567"/>
    </row>
    <row r="82" spans="2:23" s="561" customFormat="1" ht="27.95" customHeight="1">
      <c r="C82" s="562"/>
      <c r="D82" s="568">
        <v>9</v>
      </c>
      <c r="E82" s="569" t="s">
        <v>17</v>
      </c>
      <c r="F82" s="1135" t="s">
        <v>650</v>
      </c>
      <c r="G82" s="1136"/>
      <c r="H82" s="1136"/>
      <c r="I82" s="1137"/>
      <c r="J82" s="569" t="s">
        <v>17</v>
      </c>
      <c r="K82" s="566"/>
      <c r="L82" s="568">
        <v>16</v>
      </c>
      <c r="M82" s="569" t="s">
        <v>17</v>
      </c>
      <c r="N82" s="1135" t="s">
        <v>651</v>
      </c>
      <c r="O82" s="1136"/>
      <c r="P82" s="1136"/>
      <c r="Q82" s="1137"/>
      <c r="R82" s="569" t="s">
        <v>17</v>
      </c>
      <c r="S82" s="570"/>
      <c r="T82" s="567"/>
      <c r="W82" s="567"/>
    </row>
    <row r="83" spans="2:23" s="561" customFormat="1" ht="27.95" customHeight="1">
      <c r="C83" s="562"/>
      <c r="D83" s="571"/>
      <c r="E83" s="570"/>
      <c r="F83" s="1140"/>
      <c r="G83" s="1140"/>
      <c r="H83" s="1140"/>
      <c r="I83" s="1140"/>
      <c r="J83" s="570"/>
      <c r="K83" s="566"/>
      <c r="L83" s="568">
        <v>17</v>
      </c>
      <c r="M83" s="569" t="s">
        <v>17</v>
      </c>
      <c r="N83" s="1135" t="s">
        <v>652</v>
      </c>
      <c r="O83" s="1136"/>
      <c r="P83" s="1136"/>
      <c r="Q83" s="1137"/>
      <c r="R83" s="569" t="s">
        <v>17</v>
      </c>
      <c r="S83" s="570"/>
      <c r="T83" s="567"/>
      <c r="W83" s="567"/>
    </row>
    <row r="84" spans="2:23" s="561" customFormat="1" ht="27.95" customHeight="1">
      <c r="C84" s="562"/>
      <c r="D84" s="563"/>
      <c r="E84" s="564" t="s">
        <v>630</v>
      </c>
      <c r="F84" s="1141" t="s">
        <v>653</v>
      </c>
      <c r="G84" s="1142"/>
      <c r="H84" s="1142"/>
      <c r="I84" s="1143"/>
      <c r="J84" s="565" t="s">
        <v>632</v>
      </c>
      <c r="K84" s="566"/>
      <c r="L84" s="568">
        <v>18</v>
      </c>
      <c r="M84" s="569" t="s">
        <v>17</v>
      </c>
      <c r="N84" s="1144" t="s">
        <v>654</v>
      </c>
      <c r="O84" s="1145"/>
      <c r="P84" s="1145"/>
      <c r="Q84" s="1146"/>
      <c r="R84" s="569" t="s">
        <v>17</v>
      </c>
      <c r="S84" s="570"/>
      <c r="T84" s="567"/>
      <c r="W84" s="567"/>
    </row>
    <row r="85" spans="2:23" s="561" customFormat="1" ht="27.95" customHeight="1">
      <c r="C85" s="562"/>
      <c r="D85" s="568">
        <v>10</v>
      </c>
      <c r="E85" s="569" t="s">
        <v>17</v>
      </c>
      <c r="F85" s="1135" t="s">
        <v>655</v>
      </c>
      <c r="G85" s="1136"/>
      <c r="H85" s="1136"/>
      <c r="I85" s="1137"/>
      <c r="J85" s="569" t="s">
        <v>17</v>
      </c>
      <c r="K85" s="566"/>
      <c r="L85" s="1124">
        <v>19</v>
      </c>
      <c r="M85" s="1126" t="s">
        <v>17</v>
      </c>
      <c r="N85" s="1128" t="s">
        <v>656</v>
      </c>
      <c r="O85" s="1129"/>
      <c r="P85" s="1129"/>
      <c r="Q85" s="1130"/>
      <c r="R85" s="1138" t="s">
        <v>17</v>
      </c>
      <c r="S85" s="570"/>
      <c r="T85" s="567"/>
      <c r="W85" s="567"/>
    </row>
    <row r="86" spans="2:23" s="561" customFormat="1" ht="14.1" customHeight="1">
      <c r="C86" s="562"/>
      <c r="D86" s="1124">
        <v>11</v>
      </c>
      <c r="E86" s="1126" t="s">
        <v>17</v>
      </c>
      <c r="F86" s="1128" t="s">
        <v>657</v>
      </c>
      <c r="G86" s="1129"/>
      <c r="H86" s="1129"/>
      <c r="I86" s="1130"/>
      <c r="J86" s="1126" t="s">
        <v>17</v>
      </c>
      <c r="K86" s="566"/>
      <c r="L86" s="1125"/>
      <c r="M86" s="1127"/>
      <c r="N86" s="1131"/>
      <c r="O86" s="1132"/>
      <c r="P86" s="1132"/>
      <c r="Q86" s="1133"/>
      <c r="R86" s="1139"/>
      <c r="S86" s="570"/>
      <c r="T86" s="567"/>
      <c r="W86" s="567"/>
    </row>
    <row r="87" spans="2:23" s="561" customFormat="1" ht="27.95" customHeight="1">
      <c r="C87" s="562"/>
      <c r="D87" s="1125"/>
      <c r="E87" s="1127"/>
      <c r="F87" s="1131"/>
      <c r="G87" s="1132"/>
      <c r="H87" s="1132"/>
      <c r="I87" s="1133"/>
      <c r="J87" s="1127"/>
      <c r="K87" s="566"/>
      <c r="L87" s="571"/>
      <c r="M87" s="571"/>
      <c r="N87" s="1134" t="s">
        <v>658</v>
      </c>
      <c r="O87" s="1134"/>
      <c r="P87" s="1134"/>
      <c r="Q87" s="1134"/>
      <c r="R87" s="573" t="s">
        <v>17</v>
      </c>
      <c r="S87" s="570"/>
      <c r="T87" s="567"/>
      <c r="W87" s="567"/>
    </row>
    <row r="88" spans="2:23" s="561" customFormat="1" ht="10.5" customHeight="1">
      <c r="C88" s="562"/>
      <c r="D88" s="571"/>
      <c r="E88" s="570"/>
      <c r="F88" s="571"/>
      <c r="G88" s="571"/>
      <c r="H88" s="571"/>
      <c r="I88" s="571"/>
      <c r="J88" s="570"/>
      <c r="K88" s="566"/>
      <c r="L88" s="571"/>
      <c r="M88" s="570"/>
      <c r="N88" s="574"/>
      <c r="O88" s="574"/>
      <c r="P88" s="574"/>
      <c r="Q88" s="574"/>
      <c r="R88" s="570"/>
      <c r="S88" s="570"/>
      <c r="T88" s="567"/>
      <c r="W88" s="567"/>
    </row>
    <row r="89" spans="2:23" s="561" customFormat="1" ht="14.25" customHeight="1">
      <c r="C89" s="562"/>
      <c r="D89" s="1123" t="s">
        <v>659</v>
      </c>
      <c r="E89" s="1123"/>
      <c r="F89" s="1123"/>
      <c r="G89" s="1123"/>
      <c r="H89" s="1123"/>
      <c r="I89" s="1123"/>
      <c r="J89" s="1123"/>
      <c r="K89" s="1123"/>
      <c r="L89" s="1123"/>
      <c r="M89" s="1123"/>
      <c r="N89" s="1123"/>
      <c r="O89" s="1123"/>
      <c r="P89" s="574"/>
      <c r="Q89" s="574"/>
      <c r="R89" s="570"/>
      <c r="S89" s="570"/>
      <c r="T89" s="567"/>
      <c r="W89" s="567"/>
    </row>
    <row r="90" spans="2:23" s="561" customFormat="1" ht="14.25" customHeight="1">
      <c r="C90" s="562"/>
      <c r="D90" s="1123" t="s">
        <v>660</v>
      </c>
      <c r="E90" s="1123"/>
      <c r="F90" s="1123"/>
      <c r="G90" s="1123"/>
      <c r="H90" s="1123"/>
      <c r="I90" s="1123"/>
      <c r="J90" s="1123"/>
      <c r="K90" s="1123"/>
      <c r="L90" s="1123"/>
      <c r="M90" s="1123"/>
      <c r="N90" s="1123"/>
      <c r="O90" s="1123"/>
      <c r="P90" s="574"/>
      <c r="Q90" s="574"/>
      <c r="R90" s="570"/>
      <c r="S90" s="570"/>
      <c r="T90" s="567"/>
      <c r="W90" s="567"/>
    </row>
    <row r="91" spans="2:23" s="561" customFormat="1" ht="14.25" customHeight="1">
      <c r="C91" s="562"/>
      <c r="D91" s="1123" t="s">
        <v>661</v>
      </c>
      <c r="E91" s="1123"/>
      <c r="F91" s="1123"/>
      <c r="G91" s="1123"/>
      <c r="H91" s="1123"/>
      <c r="I91" s="1123"/>
      <c r="J91" s="1123"/>
      <c r="K91" s="1123"/>
      <c r="L91" s="1123"/>
      <c r="M91" s="1123"/>
      <c r="N91" s="1123"/>
      <c r="O91" s="1123"/>
      <c r="P91" s="574"/>
      <c r="Q91" s="574"/>
      <c r="R91" s="570"/>
      <c r="S91" s="570"/>
      <c r="T91" s="567"/>
      <c r="W91" s="567"/>
    </row>
    <row r="92" spans="2:23" ht="20.25" customHeight="1">
      <c r="B92" s="559"/>
      <c r="C92" s="560" t="s">
        <v>436</v>
      </c>
      <c r="D92" s="560"/>
      <c r="E92" s="560"/>
      <c r="F92" s="560"/>
      <c r="J92" s="560"/>
      <c r="R92" s="560"/>
      <c r="S92" s="575"/>
      <c r="T92" s="575"/>
      <c r="W92" s="576" t="s">
        <v>203</v>
      </c>
    </row>
    <row r="93" spans="2:23" ht="20.25" customHeight="1">
      <c r="B93" s="577"/>
      <c r="C93" s="559"/>
      <c r="D93" s="559"/>
      <c r="E93" s="559"/>
      <c r="F93" s="559"/>
      <c r="G93" s="46"/>
      <c r="H93" s="46"/>
      <c r="J93" s="559"/>
      <c r="M93" s="46"/>
      <c r="P93" s="590"/>
      <c r="Q93" s="608" t="str">
        <f>$Q$3</f>
        <v>令和７年１月　日</v>
      </c>
      <c r="R93" s="559"/>
      <c r="S93" s="578"/>
      <c r="T93" s="579"/>
      <c r="W93" s="576" t="s">
        <v>437</v>
      </c>
    </row>
    <row r="94" spans="2:23" ht="20.25" customHeight="1">
      <c r="B94" s="577"/>
      <c r="C94" s="559"/>
      <c r="D94" s="505" t="str">
        <f>'はじめに（PC）'!$D$3&amp;"長　様"&amp;""</f>
        <v>鳥取市長　様</v>
      </c>
      <c r="E94" s="584"/>
      <c r="F94" s="584"/>
      <c r="G94" s="46"/>
      <c r="H94" s="46"/>
      <c r="J94" s="559"/>
      <c r="M94" s="46"/>
      <c r="P94" s="559" t="s">
        <v>439</v>
      </c>
      <c r="Q94" s="559"/>
      <c r="R94" s="559"/>
      <c r="W94" s="576" t="s">
        <v>438</v>
      </c>
    </row>
    <row r="95" spans="2:23" ht="20.25" customHeight="1">
      <c r="B95" s="577"/>
      <c r="C95" s="559"/>
      <c r="D95" s="559"/>
      <c r="E95" s="559"/>
      <c r="F95" s="559"/>
      <c r="G95" s="46"/>
      <c r="H95" s="1155" t="s">
        <v>662</v>
      </c>
      <c r="I95" s="1155"/>
      <c r="J95" s="1155"/>
      <c r="K95" s="1155"/>
      <c r="L95" s="1155"/>
      <c r="M95" s="1155"/>
      <c r="N95" s="1155"/>
      <c r="O95" s="1155"/>
      <c r="P95" s="1153" t="str">
        <f>'はじめに（PC）'!$D$4</f>
        <v>○○組織</v>
      </c>
      <c r="Q95" s="1153"/>
      <c r="R95" s="585"/>
      <c r="S95" s="580"/>
      <c r="T95" s="71"/>
      <c r="W95" s="576"/>
    </row>
    <row r="96" spans="2:23" ht="20.25" customHeight="1">
      <c r="B96" s="577"/>
      <c r="C96" s="559"/>
      <c r="D96" s="559"/>
      <c r="E96" s="559"/>
      <c r="F96" s="559"/>
      <c r="G96" s="581"/>
      <c r="H96" s="1155"/>
      <c r="I96" s="1155"/>
      <c r="J96" s="1155"/>
      <c r="K96" s="1155"/>
      <c r="L96" s="1155"/>
      <c r="M96" s="1155"/>
      <c r="N96" s="1155"/>
      <c r="O96" s="1155"/>
      <c r="P96" s="559" t="s">
        <v>441</v>
      </c>
      <c r="Q96" s="559"/>
      <c r="R96" s="584"/>
      <c r="W96" s="576"/>
    </row>
    <row r="97" spans="3:23" ht="20.25" customHeight="1">
      <c r="C97" s="44" t="s">
        <v>239</v>
      </c>
      <c r="G97" s="582"/>
      <c r="H97" s="582"/>
      <c r="I97" s="582"/>
      <c r="J97" s="582"/>
      <c r="K97" s="582"/>
      <c r="L97" s="582"/>
      <c r="M97" s="582"/>
      <c r="N97" s="582"/>
      <c r="O97" s="582"/>
      <c r="P97" s="1153">
        <f>'はじめに（ほ場一覧）'!$F$2</f>
        <v>0</v>
      </c>
      <c r="Q97" s="1153"/>
      <c r="R97" s="586"/>
      <c r="S97" s="583"/>
      <c r="T97" s="71"/>
    </row>
    <row r="98" spans="3:23" ht="9" customHeight="1">
      <c r="C98" s="44" t="s">
        <v>1</v>
      </c>
    </row>
    <row r="99" spans="3:23" ht="16.5">
      <c r="C99" s="44" t="s">
        <v>239</v>
      </c>
      <c r="D99" s="1154" t="s">
        <v>629</v>
      </c>
      <c r="E99" s="1154"/>
      <c r="F99" s="1154"/>
      <c r="G99" s="1154"/>
      <c r="H99" s="1154"/>
      <c r="I99" s="1154"/>
      <c r="J99" s="1154"/>
      <c r="K99" s="1154"/>
      <c r="L99" s="1154"/>
      <c r="M99" s="1154"/>
      <c r="N99" s="1154"/>
      <c r="O99" s="1154"/>
      <c r="P99" s="1154"/>
      <c r="Q99" s="1154"/>
      <c r="R99" s="558"/>
      <c r="S99" s="44"/>
    </row>
    <row r="100" spans="3:23" ht="9" customHeight="1">
      <c r="C100" s="560"/>
      <c r="D100" s="560"/>
      <c r="E100" s="560"/>
      <c r="F100" s="560"/>
      <c r="G100" s="560"/>
      <c r="H100" s="560"/>
      <c r="I100" s="560"/>
      <c r="J100" s="560"/>
      <c r="K100" s="560"/>
      <c r="L100" s="560"/>
      <c r="M100" s="560"/>
      <c r="N100" s="560"/>
      <c r="O100" s="560"/>
      <c r="P100" s="560"/>
      <c r="Q100" s="560"/>
      <c r="R100" s="560"/>
      <c r="S100" s="559"/>
      <c r="T100" s="559"/>
    </row>
    <row r="101" spans="3:23" s="561" customFormat="1" ht="27.95" customHeight="1">
      <c r="C101" s="562"/>
      <c r="D101" s="563"/>
      <c r="E101" s="564" t="s">
        <v>630</v>
      </c>
      <c r="F101" s="1141" t="s">
        <v>631</v>
      </c>
      <c r="G101" s="1142"/>
      <c r="H101" s="1142"/>
      <c r="I101" s="1143"/>
      <c r="J101" s="565" t="s">
        <v>632</v>
      </c>
      <c r="K101" s="566"/>
      <c r="L101" s="563"/>
      <c r="M101" s="564" t="s">
        <v>630</v>
      </c>
      <c r="N101" s="1141" t="s">
        <v>633</v>
      </c>
      <c r="O101" s="1142"/>
      <c r="P101" s="1142"/>
      <c r="Q101" s="1143"/>
      <c r="R101" s="565" t="s">
        <v>632</v>
      </c>
      <c r="S101" s="567"/>
      <c r="T101" s="567"/>
      <c r="W101" s="559"/>
    </row>
    <row r="102" spans="3:23" s="561" customFormat="1" ht="27.95" customHeight="1">
      <c r="C102" s="562"/>
      <c r="D102" s="568">
        <v>1</v>
      </c>
      <c r="E102" s="569" t="s">
        <v>17</v>
      </c>
      <c r="F102" s="1135" t="s">
        <v>634</v>
      </c>
      <c r="G102" s="1136"/>
      <c r="H102" s="1136"/>
      <c r="I102" s="1137"/>
      <c r="J102" s="569" t="s">
        <v>17</v>
      </c>
      <c r="K102" s="566"/>
      <c r="L102" s="568">
        <v>12</v>
      </c>
      <c r="M102" s="569" t="s">
        <v>17</v>
      </c>
      <c r="N102" s="1135" t="s">
        <v>635</v>
      </c>
      <c r="O102" s="1136"/>
      <c r="P102" s="1136"/>
      <c r="Q102" s="1137"/>
      <c r="R102" s="569" t="s">
        <v>17</v>
      </c>
      <c r="S102" s="570"/>
      <c r="T102" s="567"/>
      <c r="W102" s="567"/>
    </row>
    <row r="103" spans="3:23" s="561" customFormat="1" ht="27.95" customHeight="1">
      <c r="C103" s="562"/>
      <c r="D103" s="568">
        <v>2</v>
      </c>
      <c r="E103" s="569" t="s">
        <v>17</v>
      </c>
      <c r="F103" s="1135" t="s">
        <v>636</v>
      </c>
      <c r="G103" s="1136"/>
      <c r="H103" s="1136"/>
      <c r="I103" s="1137"/>
      <c r="J103" s="569" t="s">
        <v>17</v>
      </c>
      <c r="K103" s="566"/>
      <c r="L103" s="571"/>
      <c r="M103" s="570"/>
      <c r="N103" s="572"/>
      <c r="O103" s="572"/>
      <c r="P103" s="572"/>
      <c r="Q103" s="572"/>
      <c r="R103" s="570"/>
      <c r="S103" s="570"/>
      <c r="T103" s="567"/>
      <c r="W103" s="567"/>
    </row>
    <row r="104" spans="3:23" s="561" customFormat="1" ht="27.95" customHeight="1">
      <c r="C104" s="562"/>
      <c r="D104" s="568">
        <v>3</v>
      </c>
      <c r="E104" s="569" t="s">
        <v>17</v>
      </c>
      <c r="F104" s="1144" t="s">
        <v>637</v>
      </c>
      <c r="G104" s="1145"/>
      <c r="H104" s="1145"/>
      <c r="I104" s="1146"/>
      <c r="J104" s="569" t="s">
        <v>17</v>
      </c>
      <c r="K104" s="566"/>
      <c r="L104" s="563"/>
      <c r="M104" s="564" t="s">
        <v>630</v>
      </c>
      <c r="N104" s="1141" t="s">
        <v>638</v>
      </c>
      <c r="O104" s="1142"/>
      <c r="P104" s="1142"/>
      <c r="Q104" s="1143"/>
      <c r="R104" s="565" t="s">
        <v>632</v>
      </c>
      <c r="S104" s="570"/>
      <c r="T104" s="567"/>
      <c r="W104" s="567"/>
    </row>
    <row r="105" spans="3:23" s="561" customFormat="1" ht="27.95" customHeight="1">
      <c r="C105" s="562"/>
      <c r="D105" s="568">
        <v>4</v>
      </c>
      <c r="E105" s="569" t="s">
        <v>17</v>
      </c>
      <c r="F105" s="1144" t="s">
        <v>639</v>
      </c>
      <c r="G105" s="1145"/>
      <c r="H105" s="1145"/>
      <c r="I105" s="1146"/>
      <c r="J105" s="569" t="s">
        <v>17</v>
      </c>
      <c r="K105" s="566"/>
      <c r="L105" s="568">
        <v>13</v>
      </c>
      <c r="M105" s="569" t="s">
        <v>17</v>
      </c>
      <c r="N105" s="1150" t="s">
        <v>640</v>
      </c>
      <c r="O105" s="1151"/>
      <c r="P105" s="1151"/>
      <c r="Q105" s="1152"/>
      <c r="R105" s="569" t="s">
        <v>17</v>
      </c>
      <c r="S105" s="570"/>
      <c r="T105" s="567"/>
      <c r="W105" s="567"/>
    </row>
    <row r="106" spans="3:23" s="561" customFormat="1" ht="27.95" customHeight="1">
      <c r="C106" s="562"/>
      <c r="D106" s="571"/>
      <c r="E106" s="570"/>
      <c r="F106" s="1140"/>
      <c r="G106" s="1140"/>
      <c r="H106" s="1140"/>
      <c r="I106" s="1140"/>
      <c r="J106" s="570"/>
      <c r="K106" s="566"/>
      <c r="L106" s="571"/>
      <c r="M106" s="570"/>
      <c r="N106" s="1140"/>
      <c r="O106" s="1140"/>
      <c r="P106" s="1140"/>
      <c r="Q106" s="1140"/>
      <c r="R106" s="570"/>
      <c r="S106" s="570"/>
      <c r="T106" s="567"/>
      <c r="W106" s="567"/>
    </row>
    <row r="107" spans="3:23" s="561" customFormat="1" ht="27.95" customHeight="1">
      <c r="C107" s="562"/>
      <c r="D107" s="563"/>
      <c r="E107" s="564" t="s">
        <v>630</v>
      </c>
      <c r="F107" s="1141" t="s">
        <v>641</v>
      </c>
      <c r="G107" s="1142"/>
      <c r="H107" s="1142"/>
      <c r="I107" s="1143"/>
      <c r="J107" s="565" t="s">
        <v>632</v>
      </c>
      <c r="K107" s="566"/>
      <c r="L107" s="563"/>
      <c r="M107" s="564" t="s">
        <v>630</v>
      </c>
      <c r="N107" s="1141" t="s">
        <v>642</v>
      </c>
      <c r="O107" s="1142"/>
      <c r="P107" s="1142"/>
      <c r="Q107" s="1143"/>
      <c r="R107" s="565" t="s">
        <v>632</v>
      </c>
      <c r="S107" s="570"/>
      <c r="T107" s="567"/>
      <c r="W107" s="567"/>
    </row>
    <row r="108" spans="3:23" s="561" customFormat="1" ht="27.95" customHeight="1">
      <c r="C108" s="562"/>
      <c r="D108" s="568">
        <v>5</v>
      </c>
      <c r="E108" s="569" t="s">
        <v>17</v>
      </c>
      <c r="F108" s="1144" t="s">
        <v>643</v>
      </c>
      <c r="G108" s="1145"/>
      <c r="H108" s="1145"/>
      <c r="I108" s="1146"/>
      <c r="J108" s="569" t="s">
        <v>17</v>
      </c>
      <c r="K108" s="566"/>
      <c r="L108" s="568">
        <v>14</v>
      </c>
      <c r="M108" s="569" t="s">
        <v>17</v>
      </c>
      <c r="N108" s="1150" t="s">
        <v>644</v>
      </c>
      <c r="O108" s="1151"/>
      <c r="P108" s="1151"/>
      <c r="Q108" s="1152"/>
      <c r="R108" s="569" t="s">
        <v>17</v>
      </c>
      <c r="S108" s="570"/>
      <c r="T108" s="567"/>
      <c r="W108" s="567"/>
    </row>
    <row r="109" spans="3:23" s="561" customFormat="1" ht="27.95" customHeight="1">
      <c r="C109" s="562"/>
      <c r="D109" s="568">
        <v>6</v>
      </c>
      <c r="E109" s="569" t="s">
        <v>17</v>
      </c>
      <c r="F109" s="1147" t="s">
        <v>645</v>
      </c>
      <c r="G109" s="1148"/>
      <c r="H109" s="1148"/>
      <c r="I109" s="1149"/>
      <c r="J109" s="569" t="s">
        <v>17</v>
      </c>
      <c r="K109" s="566"/>
      <c r="L109" s="568">
        <v>15</v>
      </c>
      <c r="M109" s="569" t="s">
        <v>17</v>
      </c>
      <c r="N109" s="1144" t="s">
        <v>646</v>
      </c>
      <c r="O109" s="1145"/>
      <c r="P109" s="1145"/>
      <c r="Q109" s="1146"/>
      <c r="R109" s="569" t="s">
        <v>17</v>
      </c>
      <c r="S109" s="570"/>
      <c r="T109" s="567"/>
      <c r="W109" s="567"/>
    </row>
    <row r="110" spans="3:23" s="561" customFormat="1" ht="27.95" customHeight="1">
      <c r="C110" s="562"/>
      <c r="D110" s="568">
        <v>7</v>
      </c>
      <c r="E110" s="569" t="s">
        <v>17</v>
      </c>
      <c r="F110" s="1144" t="s">
        <v>647</v>
      </c>
      <c r="G110" s="1145"/>
      <c r="H110" s="1145"/>
      <c r="I110" s="1146"/>
      <c r="J110" s="569" t="s">
        <v>17</v>
      </c>
      <c r="K110" s="566"/>
      <c r="L110" s="571"/>
      <c r="M110" s="570"/>
      <c r="N110" s="1140"/>
      <c r="O110" s="1140"/>
      <c r="P110" s="1140"/>
      <c r="Q110" s="1140"/>
      <c r="R110" s="570"/>
      <c r="S110" s="570"/>
      <c r="T110" s="567"/>
      <c r="W110" s="567"/>
    </row>
    <row r="111" spans="3:23" s="561" customFormat="1" ht="27.95" customHeight="1">
      <c r="C111" s="562"/>
      <c r="D111" s="568">
        <v>8</v>
      </c>
      <c r="E111" s="569" t="s">
        <v>17</v>
      </c>
      <c r="F111" s="1135" t="s">
        <v>648</v>
      </c>
      <c r="G111" s="1136"/>
      <c r="H111" s="1136"/>
      <c r="I111" s="1137"/>
      <c r="J111" s="569" t="s">
        <v>17</v>
      </c>
      <c r="K111" s="566"/>
      <c r="L111" s="563"/>
      <c r="M111" s="564" t="s">
        <v>630</v>
      </c>
      <c r="N111" s="1141" t="s">
        <v>649</v>
      </c>
      <c r="O111" s="1142"/>
      <c r="P111" s="1142"/>
      <c r="Q111" s="1143"/>
      <c r="R111" s="565" t="s">
        <v>632</v>
      </c>
      <c r="S111" s="570"/>
      <c r="T111" s="567"/>
      <c r="W111" s="567"/>
    </row>
    <row r="112" spans="3:23" s="561" customFormat="1" ht="27.95" customHeight="1">
      <c r="C112" s="562"/>
      <c r="D112" s="568">
        <v>9</v>
      </c>
      <c r="E112" s="569" t="s">
        <v>17</v>
      </c>
      <c r="F112" s="1135" t="s">
        <v>650</v>
      </c>
      <c r="G112" s="1136"/>
      <c r="H112" s="1136"/>
      <c r="I112" s="1137"/>
      <c r="J112" s="569" t="s">
        <v>17</v>
      </c>
      <c r="K112" s="566"/>
      <c r="L112" s="568">
        <v>16</v>
      </c>
      <c r="M112" s="569" t="s">
        <v>17</v>
      </c>
      <c r="N112" s="1135" t="s">
        <v>651</v>
      </c>
      <c r="O112" s="1136"/>
      <c r="P112" s="1136"/>
      <c r="Q112" s="1137"/>
      <c r="R112" s="569" t="s">
        <v>17</v>
      </c>
      <c r="S112" s="570"/>
      <c r="T112" s="567"/>
      <c r="W112" s="567"/>
    </row>
    <row r="113" spans="2:23" s="561" customFormat="1" ht="27.95" customHeight="1">
      <c r="C113" s="562"/>
      <c r="D113" s="571"/>
      <c r="E113" s="570"/>
      <c r="F113" s="1140"/>
      <c r="G113" s="1140"/>
      <c r="H113" s="1140"/>
      <c r="I113" s="1140"/>
      <c r="J113" s="570"/>
      <c r="K113" s="566"/>
      <c r="L113" s="568">
        <v>17</v>
      </c>
      <c r="M113" s="569" t="s">
        <v>17</v>
      </c>
      <c r="N113" s="1135" t="s">
        <v>652</v>
      </c>
      <c r="O113" s="1136"/>
      <c r="P113" s="1136"/>
      <c r="Q113" s="1137"/>
      <c r="R113" s="569" t="s">
        <v>17</v>
      </c>
      <c r="S113" s="570"/>
      <c r="T113" s="567"/>
      <c r="W113" s="567"/>
    </row>
    <row r="114" spans="2:23" s="561" customFormat="1" ht="27.95" customHeight="1">
      <c r="C114" s="562"/>
      <c r="D114" s="563"/>
      <c r="E114" s="564" t="s">
        <v>630</v>
      </c>
      <c r="F114" s="1141" t="s">
        <v>653</v>
      </c>
      <c r="G114" s="1142"/>
      <c r="H114" s="1142"/>
      <c r="I114" s="1143"/>
      <c r="J114" s="565" t="s">
        <v>632</v>
      </c>
      <c r="K114" s="566"/>
      <c r="L114" s="568">
        <v>18</v>
      </c>
      <c r="M114" s="569" t="s">
        <v>17</v>
      </c>
      <c r="N114" s="1144" t="s">
        <v>654</v>
      </c>
      <c r="O114" s="1145"/>
      <c r="P114" s="1145"/>
      <c r="Q114" s="1146"/>
      <c r="R114" s="569" t="s">
        <v>17</v>
      </c>
      <c r="S114" s="570"/>
      <c r="T114" s="567"/>
      <c r="W114" s="567"/>
    </row>
    <row r="115" spans="2:23" s="561" customFormat="1" ht="27.95" customHeight="1">
      <c r="C115" s="562"/>
      <c r="D115" s="568">
        <v>10</v>
      </c>
      <c r="E115" s="569" t="s">
        <v>17</v>
      </c>
      <c r="F115" s="1135" t="s">
        <v>655</v>
      </c>
      <c r="G115" s="1136"/>
      <c r="H115" s="1136"/>
      <c r="I115" s="1137"/>
      <c r="J115" s="569" t="s">
        <v>17</v>
      </c>
      <c r="K115" s="566"/>
      <c r="L115" s="1124">
        <v>19</v>
      </c>
      <c r="M115" s="1126" t="s">
        <v>17</v>
      </c>
      <c r="N115" s="1128" t="s">
        <v>656</v>
      </c>
      <c r="O115" s="1129"/>
      <c r="P115" s="1129"/>
      <c r="Q115" s="1130"/>
      <c r="R115" s="1138" t="s">
        <v>17</v>
      </c>
      <c r="S115" s="570"/>
      <c r="T115" s="567"/>
      <c r="W115" s="567"/>
    </row>
    <row r="116" spans="2:23" s="561" customFormat="1" ht="14.1" customHeight="1">
      <c r="C116" s="562"/>
      <c r="D116" s="1124">
        <v>11</v>
      </c>
      <c r="E116" s="1126" t="s">
        <v>17</v>
      </c>
      <c r="F116" s="1128" t="s">
        <v>657</v>
      </c>
      <c r="G116" s="1129"/>
      <c r="H116" s="1129"/>
      <c r="I116" s="1130"/>
      <c r="J116" s="1126" t="s">
        <v>17</v>
      </c>
      <c r="K116" s="566"/>
      <c r="L116" s="1125"/>
      <c r="M116" s="1127"/>
      <c r="N116" s="1131"/>
      <c r="O116" s="1132"/>
      <c r="P116" s="1132"/>
      <c r="Q116" s="1133"/>
      <c r="R116" s="1139"/>
      <c r="S116" s="570"/>
      <c r="T116" s="567"/>
      <c r="W116" s="567"/>
    </row>
    <row r="117" spans="2:23" s="561" customFormat="1" ht="27.95" customHeight="1">
      <c r="C117" s="562"/>
      <c r="D117" s="1125"/>
      <c r="E117" s="1127"/>
      <c r="F117" s="1131"/>
      <c r="G117" s="1132"/>
      <c r="H117" s="1132"/>
      <c r="I117" s="1133"/>
      <c r="J117" s="1127"/>
      <c r="K117" s="566"/>
      <c r="L117" s="571"/>
      <c r="M117" s="571"/>
      <c r="N117" s="1134" t="s">
        <v>658</v>
      </c>
      <c r="O117" s="1134"/>
      <c r="P117" s="1134"/>
      <c r="Q117" s="1134"/>
      <c r="R117" s="573" t="s">
        <v>17</v>
      </c>
      <c r="S117" s="570"/>
      <c r="T117" s="567"/>
      <c r="W117" s="567"/>
    </row>
    <row r="118" spans="2:23" s="561" customFormat="1" ht="10.5" customHeight="1">
      <c r="C118" s="562"/>
      <c r="D118" s="571"/>
      <c r="E118" s="570"/>
      <c r="F118" s="571"/>
      <c r="G118" s="571"/>
      <c r="H118" s="571"/>
      <c r="I118" s="571"/>
      <c r="J118" s="570"/>
      <c r="K118" s="566"/>
      <c r="L118" s="571"/>
      <c r="M118" s="570"/>
      <c r="N118" s="574"/>
      <c r="O118" s="574"/>
      <c r="P118" s="574"/>
      <c r="Q118" s="574"/>
      <c r="R118" s="570"/>
      <c r="S118" s="570"/>
      <c r="T118" s="567"/>
      <c r="W118" s="567"/>
    </row>
    <row r="119" spans="2:23" s="561" customFormat="1" ht="14.25" customHeight="1">
      <c r="C119" s="562"/>
      <c r="D119" s="1123" t="s">
        <v>659</v>
      </c>
      <c r="E119" s="1123"/>
      <c r="F119" s="1123"/>
      <c r="G119" s="1123"/>
      <c r="H119" s="1123"/>
      <c r="I119" s="1123"/>
      <c r="J119" s="1123"/>
      <c r="K119" s="1123"/>
      <c r="L119" s="1123"/>
      <c r="M119" s="1123"/>
      <c r="N119" s="1123"/>
      <c r="O119" s="1123"/>
      <c r="P119" s="574"/>
      <c r="Q119" s="574"/>
      <c r="R119" s="570"/>
      <c r="S119" s="570"/>
      <c r="T119" s="567"/>
      <c r="W119" s="567"/>
    </row>
    <row r="120" spans="2:23" s="561" customFormat="1" ht="14.25" customHeight="1">
      <c r="C120" s="562"/>
      <c r="D120" s="1123" t="s">
        <v>660</v>
      </c>
      <c r="E120" s="1123"/>
      <c r="F120" s="1123"/>
      <c r="G120" s="1123"/>
      <c r="H120" s="1123"/>
      <c r="I120" s="1123"/>
      <c r="J120" s="1123"/>
      <c r="K120" s="1123"/>
      <c r="L120" s="1123"/>
      <c r="M120" s="1123"/>
      <c r="N120" s="1123"/>
      <c r="O120" s="1123"/>
      <c r="P120" s="574"/>
      <c r="Q120" s="574"/>
      <c r="R120" s="570"/>
      <c r="S120" s="570"/>
      <c r="T120" s="567"/>
      <c r="W120" s="567"/>
    </row>
    <row r="121" spans="2:23" s="561" customFormat="1" ht="14.25" customHeight="1">
      <c r="C121" s="562"/>
      <c r="D121" s="1123" t="s">
        <v>661</v>
      </c>
      <c r="E121" s="1123"/>
      <c r="F121" s="1123"/>
      <c r="G121" s="1123"/>
      <c r="H121" s="1123"/>
      <c r="I121" s="1123"/>
      <c r="J121" s="1123"/>
      <c r="K121" s="1123"/>
      <c r="L121" s="1123"/>
      <c r="M121" s="1123"/>
      <c r="N121" s="1123"/>
      <c r="O121" s="1123"/>
      <c r="P121" s="574"/>
      <c r="Q121" s="574"/>
      <c r="R121" s="570"/>
      <c r="S121" s="570"/>
      <c r="T121" s="567"/>
      <c r="W121" s="567"/>
    </row>
    <row r="122" spans="2:23" ht="20.25" customHeight="1">
      <c r="B122" s="559"/>
      <c r="C122" s="560" t="s">
        <v>436</v>
      </c>
      <c r="D122" s="560"/>
      <c r="E122" s="560"/>
      <c r="F122" s="560"/>
      <c r="J122" s="560"/>
      <c r="R122" s="560"/>
      <c r="S122" s="575"/>
      <c r="T122" s="575"/>
      <c r="W122" s="576" t="s">
        <v>203</v>
      </c>
    </row>
    <row r="123" spans="2:23" ht="20.25" customHeight="1">
      <c r="B123" s="577"/>
      <c r="C123" s="559"/>
      <c r="D123" s="559"/>
      <c r="E123" s="559"/>
      <c r="F123" s="559"/>
      <c r="G123" s="46"/>
      <c r="H123" s="46"/>
      <c r="J123" s="559"/>
      <c r="M123" s="46"/>
      <c r="P123" s="590"/>
      <c r="Q123" s="608" t="str">
        <f>$Q$3</f>
        <v>令和７年１月　日</v>
      </c>
      <c r="R123" s="559"/>
      <c r="S123" s="578"/>
      <c r="T123" s="579"/>
      <c r="W123" s="576" t="s">
        <v>437</v>
      </c>
    </row>
    <row r="124" spans="2:23" ht="20.25" customHeight="1">
      <c r="B124" s="577"/>
      <c r="C124" s="559"/>
      <c r="D124" s="505" t="str">
        <f>'はじめに（PC）'!$D$3&amp;"長　様"&amp;""</f>
        <v>鳥取市長　様</v>
      </c>
      <c r="E124" s="584"/>
      <c r="F124" s="584"/>
      <c r="G124" s="46"/>
      <c r="H124" s="46"/>
      <c r="J124" s="559"/>
      <c r="M124" s="46"/>
      <c r="P124" s="559" t="s">
        <v>439</v>
      </c>
      <c r="Q124" s="559"/>
      <c r="R124" s="559"/>
      <c r="W124" s="576" t="s">
        <v>438</v>
      </c>
    </row>
    <row r="125" spans="2:23" ht="20.25" customHeight="1">
      <c r="B125" s="577"/>
      <c r="C125" s="559"/>
      <c r="D125" s="559"/>
      <c r="E125" s="559"/>
      <c r="F125" s="559"/>
      <c r="G125" s="46"/>
      <c r="H125" s="1155" t="s">
        <v>662</v>
      </c>
      <c r="I125" s="1155"/>
      <c r="J125" s="1155"/>
      <c r="K125" s="1155"/>
      <c r="L125" s="1155"/>
      <c r="M125" s="1155"/>
      <c r="N125" s="1155"/>
      <c r="O125" s="1155"/>
      <c r="P125" s="1153" t="str">
        <f>'はじめに（PC）'!$D$4</f>
        <v>○○組織</v>
      </c>
      <c r="Q125" s="1153"/>
      <c r="R125" s="585"/>
      <c r="S125" s="580"/>
      <c r="T125" s="71"/>
      <c r="W125" s="576"/>
    </row>
    <row r="126" spans="2:23" ht="20.25" customHeight="1">
      <c r="B126" s="577"/>
      <c r="C126" s="559"/>
      <c r="D126" s="559"/>
      <c r="E126" s="559"/>
      <c r="F126" s="559"/>
      <c r="G126" s="581"/>
      <c r="H126" s="1155"/>
      <c r="I126" s="1155"/>
      <c r="J126" s="1155"/>
      <c r="K126" s="1155"/>
      <c r="L126" s="1155"/>
      <c r="M126" s="1155"/>
      <c r="N126" s="1155"/>
      <c r="O126" s="1155"/>
      <c r="P126" s="559" t="s">
        <v>441</v>
      </c>
      <c r="Q126" s="559"/>
      <c r="R126" s="584"/>
      <c r="W126" s="576"/>
    </row>
    <row r="127" spans="2:23" ht="20.25" customHeight="1">
      <c r="C127" s="44" t="s">
        <v>239</v>
      </c>
      <c r="G127" s="582"/>
      <c r="H127" s="582"/>
      <c r="I127" s="582"/>
      <c r="J127" s="582"/>
      <c r="K127" s="582"/>
      <c r="L127" s="582"/>
      <c r="M127" s="582"/>
      <c r="N127" s="582"/>
      <c r="O127" s="582"/>
      <c r="P127" s="1153">
        <f>'はじめに（ほ場一覧）'!$G$2</f>
        <v>0</v>
      </c>
      <c r="Q127" s="1153"/>
      <c r="R127" s="586"/>
      <c r="S127" s="583"/>
      <c r="T127" s="71"/>
    </row>
    <row r="128" spans="2:23" ht="9" customHeight="1">
      <c r="C128" s="44" t="s">
        <v>1</v>
      </c>
    </row>
    <row r="129" spans="3:23" ht="16.5">
      <c r="C129" s="44" t="s">
        <v>239</v>
      </c>
      <c r="D129" s="1154" t="s">
        <v>629</v>
      </c>
      <c r="E129" s="1154"/>
      <c r="F129" s="1154"/>
      <c r="G129" s="1154"/>
      <c r="H129" s="1154"/>
      <c r="I129" s="1154"/>
      <c r="J129" s="1154"/>
      <c r="K129" s="1154"/>
      <c r="L129" s="1154"/>
      <c r="M129" s="1154"/>
      <c r="N129" s="1154"/>
      <c r="O129" s="1154"/>
      <c r="P129" s="1154"/>
      <c r="Q129" s="1154"/>
      <c r="R129" s="558"/>
      <c r="S129" s="44"/>
    </row>
    <row r="130" spans="3:23" ht="9" customHeight="1">
      <c r="C130" s="560"/>
      <c r="D130" s="560"/>
      <c r="E130" s="560"/>
      <c r="F130" s="560"/>
      <c r="G130" s="560"/>
      <c r="H130" s="560"/>
      <c r="I130" s="560"/>
      <c r="J130" s="560"/>
      <c r="K130" s="560"/>
      <c r="L130" s="560"/>
      <c r="M130" s="560"/>
      <c r="N130" s="560"/>
      <c r="O130" s="560"/>
      <c r="P130" s="560"/>
      <c r="Q130" s="560"/>
      <c r="R130" s="560"/>
      <c r="S130" s="559"/>
      <c r="T130" s="559"/>
    </row>
    <row r="131" spans="3:23" s="561" customFormat="1" ht="27.95" customHeight="1">
      <c r="C131" s="562"/>
      <c r="D131" s="563"/>
      <c r="E131" s="564" t="s">
        <v>630</v>
      </c>
      <c r="F131" s="1141" t="s">
        <v>631</v>
      </c>
      <c r="G131" s="1142"/>
      <c r="H131" s="1142"/>
      <c r="I131" s="1143"/>
      <c r="J131" s="565" t="s">
        <v>632</v>
      </c>
      <c r="K131" s="566"/>
      <c r="L131" s="563"/>
      <c r="M131" s="564" t="s">
        <v>630</v>
      </c>
      <c r="N131" s="1141" t="s">
        <v>633</v>
      </c>
      <c r="O131" s="1142"/>
      <c r="P131" s="1142"/>
      <c r="Q131" s="1143"/>
      <c r="R131" s="565" t="s">
        <v>632</v>
      </c>
      <c r="S131" s="567"/>
      <c r="T131" s="567"/>
      <c r="W131" s="559"/>
    </row>
    <row r="132" spans="3:23" s="561" customFormat="1" ht="27.95" customHeight="1">
      <c r="C132" s="562"/>
      <c r="D132" s="568">
        <v>1</v>
      </c>
      <c r="E132" s="569" t="s">
        <v>17</v>
      </c>
      <c r="F132" s="1135" t="s">
        <v>634</v>
      </c>
      <c r="G132" s="1136"/>
      <c r="H132" s="1136"/>
      <c r="I132" s="1137"/>
      <c r="J132" s="569" t="s">
        <v>17</v>
      </c>
      <c r="K132" s="566"/>
      <c r="L132" s="568">
        <v>12</v>
      </c>
      <c r="M132" s="569" t="s">
        <v>17</v>
      </c>
      <c r="N132" s="1135" t="s">
        <v>635</v>
      </c>
      <c r="O132" s="1136"/>
      <c r="P132" s="1136"/>
      <c r="Q132" s="1137"/>
      <c r="R132" s="569" t="s">
        <v>17</v>
      </c>
      <c r="S132" s="570"/>
      <c r="T132" s="567"/>
      <c r="W132" s="567"/>
    </row>
    <row r="133" spans="3:23" s="561" customFormat="1" ht="27.95" customHeight="1">
      <c r="C133" s="562"/>
      <c r="D133" s="568">
        <v>2</v>
      </c>
      <c r="E133" s="569" t="s">
        <v>17</v>
      </c>
      <c r="F133" s="1135" t="s">
        <v>636</v>
      </c>
      <c r="G133" s="1136"/>
      <c r="H133" s="1136"/>
      <c r="I133" s="1137"/>
      <c r="J133" s="569" t="s">
        <v>17</v>
      </c>
      <c r="K133" s="566"/>
      <c r="L133" s="571"/>
      <c r="M133" s="570"/>
      <c r="N133" s="572"/>
      <c r="O133" s="572"/>
      <c r="P133" s="572"/>
      <c r="Q133" s="572"/>
      <c r="R133" s="570"/>
      <c r="S133" s="570"/>
      <c r="T133" s="567"/>
      <c r="W133" s="567"/>
    </row>
    <row r="134" spans="3:23" s="561" customFormat="1" ht="27.95" customHeight="1">
      <c r="C134" s="562"/>
      <c r="D134" s="568">
        <v>3</v>
      </c>
      <c r="E134" s="569" t="s">
        <v>17</v>
      </c>
      <c r="F134" s="1144" t="s">
        <v>637</v>
      </c>
      <c r="G134" s="1145"/>
      <c r="H134" s="1145"/>
      <c r="I134" s="1146"/>
      <c r="J134" s="569" t="s">
        <v>17</v>
      </c>
      <c r="K134" s="566"/>
      <c r="L134" s="563"/>
      <c r="M134" s="564" t="s">
        <v>630</v>
      </c>
      <c r="N134" s="1141" t="s">
        <v>638</v>
      </c>
      <c r="O134" s="1142"/>
      <c r="P134" s="1142"/>
      <c r="Q134" s="1143"/>
      <c r="R134" s="565" t="s">
        <v>632</v>
      </c>
      <c r="S134" s="570"/>
      <c r="T134" s="567"/>
      <c r="W134" s="567"/>
    </row>
    <row r="135" spans="3:23" s="561" customFormat="1" ht="27.95" customHeight="1">
      <c r="C135" s="562"/>
      <c r="D135" s="568">
        <v>4</v>
      </c>
      <c r="E135" s="569" t="s">
        <v>17</v>
      </c>
      <c r="F135" s="1144" t="s">
        <v>639</v>
      </c>
      <c r="G135" s="1145"/>
      <c r="H135" s="1145"/>
      <c r="I135" s="1146"/>
      <c r="J135" s="569" t="s">
        <v>17</v>
      </c>
      <c r="K135" s="566"/>
      <c r="L135" s="568">
        <v>13</v>
      </c>
      <c r="M135" s="569" t="s">
        <v>17</v>
      </c>
      <c r="N135" s="1150" t="s">
        <v>640</v>
      </c>
      <c r="O135" s="1151"/>
      <c r="P135" s="1151"/>
      <c r="Q135" s="1152"/>
      <c r="R135" s="569" t="s">
        <v>17</v>
      </c>
      <c r="S135" s="570"/>
      <c r="T135" s="567"/>
      <c r="W135" s="567"/>
    </row>
    <row r="136" spans="3:23" s="561" customFormat="1" ht="27.95" customHeight="1">
      <c r="C136" s="562"/>
      <c r="D136" s="571"/>
      <c r="E136" s="570"/>
      <c r="F136" s="1140"/>
      <c r="G136" s="1140"/>
      <c r="H136" s="1140"/>
      <c r="I136" s="1140"/>
      <c r="J136" s="570"/>
      <c r="K136" s="566"/>
      <c r="L136" s="571"/>
      <c r="M136" s="570"/>
      <c r="N136" s="1140"/>
      <c r="O136" s="1140"/>
      <c r="P136" s="1140"/>
      <c r="Q136" s="1140"/>
      <c r="R136" s="570"/>
      <c r="S136" s="570"/>
      <c r="T136" s="567"/>
      <c r="W136" s="567"/>
    </row>
    <row r="137" spans="3:23" s="561" customFormat="1" ht="27.95" customHeight="1">
      <c r="C137" s="562"/>
      <c r="D137" s="563"/>
      <c r="E137" s="564" t="s">
        <v>630</v>
      </c>
      <c r="F137" s="1141" t="s">
        <v>641</v>
      </c>
      <c r="G137" s="1142"/>
      <c r="H137" s="1142"/>
      <c r="I137" s="1143"/>
      <c r="J137" s="565" t="s">
        <v>632</v>
      </c>
      <c r="K137" s="566"/>
      <c r="L137" s="563"/>
      <c r="M137" s="564" t="s">
        <v>630</v>
      </c>
      <c r="N137" s="1141" t="s">
        <v>642</v>
      </c>
      <c r="O137" s="1142"/>
      <c r="P137" s="1142"/>
      <c r="Q137" s="1143"/>
      <c r="R137" s="565" t="s">
        <v>632</v>
      </c>
      <c r="S137" s="570"/>
      <c r="T137" s="567"/>
      <c r="W137" s="567"/>
    </row>
    <row r="138" spans="3:23" s="561" customFormat="1" ht="27.95" customHeight="1">
      <c r="C138" s="562"/>
      <c r="D138" s="568">
        <v>5</v>
      </c>
      <c r="E138" s="569" t="s">
        <v>17</v>
      </c>
      <c r="F138" s="1144" t="s">
        <v>643</v>
      </c>
      <c r="G138" s="1145"/>
      <c r="H138" s="1145"/>
      <c r="I138" s="1146"/>
      <c r="J138" s="569" t="s">
        <v>17</v>
      </c>
      <c r="K138" s="566"/>
      <c r="L138" s="568">
        <v>14</v>
      </c>
      <c r="M138" s="569" t="s">
        <v>17</v>
      </c>
      <c r="N138" s="1150" t="s">
        <v>644</v>
      </c>
      <c r="O138" s="1151"/>
      <c r="P138" s="1151"/>
      <c r="Q138" s="1152"/>
      <c r="R138" s="569" t="s">
        <v>17</v>
      </c>
      <c r="S138" s="570"/>
      <c r="T138" s="567"/>
      <c r="W138" s="567"/>
    </row>
    <row r="139" spans="3:23" s="561" customFormat="1" ht="27.95" customHeight="1">
      <c r="C139" s="562"/>
      <c r="D139" s="568">
        <v>6</v>
      </c>
      <c r="E139" s="569" t="s">
        <v>17</v>
      </c>
      <c r="F139" s="1147" t="s">
        <v>645</v>
      </c>
      <c r="G139" s="1148"/>
      <c r="H139" s="1148"/>
      <c r="I139" s="1149"/>
      <c r="J139" s="569" t="s">
        <v>17</v>
      </c>
      <c r="K139" s="566"/>
      <c r="L139" s="568">
        <v>15</v>
      </c>
      <c r="M139" s="569" t="s">
        <v>17</v>
      </c>
      <c r="N139" s="1144" t="s">
        <v>646</v>
      </c>
      <c r="O139" s="1145"/>
      <c r="P139" s="1145"/>
      <c r="Q139" s="1146"/>
      <c r="R139" s="569" t="s">
        <v>17</v>
      </c>
      <c r="S139" s="570"/>
      <c r="T139" s="567"/>
      <c r="W139" s="567"/>
    </row>
    <row r="140" spans="3:23" s="561" customFormat="1" ht="27.95" customHeight="1">
      <c r="C140" s="562"/>
      <c r="D140" s="568">
        <v>7</v>
      </c>
      <c r="E140" s="569" t="s">
        <v>17</v>
      </c>
      <c r="F140" s="1144" t="s">
        <v>647</v>
      </c>
      <c r="G140" s="1145"/>
      <c r="H140" s="1145"/>
      <c r="I140" s="1146"/>
      <c r="J140" s="569" t="s">
        <v>17</v>
      </c>
      <c r="K140" s="566"/>
      <c r="L140" s="571"/>
      <c r="M140" s="570"/>
      <c r="N140" s="1140"/>
      <c r="O140" s="1140"/>
      <c r="P140" s="1140"/>
      <c r="Q140" s="1140"/>
      <c r="R140" s="570"/>
      <c r="S140" s="570"/>
      <c r="T140" s="567"/>
      <c r="W140" s="567"/>
    </row>
    <row r="141" spans="3:23" s="561" customFormat="1" ht="27.95" customHeight="1">
      <c r="C141" s="562"/>
      <c r="D141" s="568">
        <v>8</v>
      </c>
      <c r="E141" s="569" t="s">
        <v>17</v>
      </c>
      <c r="F141" s="1135" t="s">
        <v>648</v>
      </c>
      <c r="G141" s="1136"/>
      <c r="H141" s="1136"/>
      <c r="I141" s="1137"/>
      <c r="J141" s="569" t="s">
        <v>17</v>
      </c>
      <c r="K141" s="566"/>
      <c r="L141" s="563"/>
      <c r="M141" s="564" t="s">
        <v>630</v>
      </c>
      <c r="N141" s="1141" t="s">
        <v>649</v>
      </c>
      <c r="O141" s="1142"/>
      <c r="P141" s="1142"/>
      <c r="Q141" s="1143"/>
      <c r="R141" s="565" t="s">
        <v>632</v>
      </c>
      <c r="S141" s="570"/>
      <c r="T141" s="567"/>
      <c r="W141" s="567"/>
    </row>
    <row r="142" spans="3:23" s="561" customFormat="1" ht="27.95" customHeight="1">
      <c r="C142" s="562"/>
      <c r="D142" s="568">
        <v>9</v>
      </c>
      <c r="E142" s="569" t="s">
        <v>17</v>
      </c>
      <c r="F142" s="1135" t="s">
        <v>650</v>
      </c>
      <c r="G142" s="1136"/>
      <c r="H142" s="1136"/>
      <c r="I142" s="1137"/>
      <c r="J142" s="569" t="s">
        <v>17</v>
      </c>
      <c r="K142" s="566"/>
      <c r="L142" s="568">
        <v>16</v>
      </c>
      <c r="M142" s="569" t="s">
        <v>17</v>
      </c>
      <c r="N142" s="1135" t="s">
        <v>651</v>
      </c>
      <c r="O142" s="1136"/>
      <c r="P142" s="1136"/>
      <c r="Q142" s="1137"/>
      <c r="R142" s="569" t="s">
        <v>17</v>
      </c>
      <c r="S142" s="570"/>
      <c r="T142" s="567"/>
      <c r="W142" s="567"/>
    </row>
    <row r="143" spans="3:23" s="561" customFormat="1" ht="27.95" customHeight="1">
      <c r="C143" s="562"/>
      <c r="D143" s="571"/>
      <c r="E143" s="570"/>
      <c r="F143" s="1140"/>
      <c r="G143" s="1140"/>
      <c r="H143" s="1140"/>
      <c r="I143" s="1140"/>
      <c r="J143" s="570"/>
      <c r="K143" s="566"/>
      <c r="L143" s="568">
        <v>17</v>
      </c>
      <c r="M143" s="569" t="s">
        <v>17</v>
      </c>
      <c r="N143" s="1135" t="s">
        <v>652</v>
      </c>
      <c r="O143" s="1136"/>
      <c r="P143" s="1136"/>
      <c r="Q143" s="1137"/>
      <c r="R143" s="569" t="s">
        <v>17</v>
      </c>
      <c r="S143" s="570"/>
      <c r="T143" s="567"/>
      <c r="W143" s="567"/>
    </row>
    <row r="144" spans="3:23" s="561" customFormat="1" ht="27.95" customHeight="1">
      <c r="C144" s="562"/>
      <c r="D144" s="563"/>
      <c r="E144" s="564" t="s">
        <v>630</v>
      </c>
      <c r="F144" s="1141" t="s">
        <v>653</v>
      </c>
      <c r="G144" s="1142"/>
      <c r="H144" s="1142"/>
      <c r="I144" s="1143"/>
      <c r="J144" s="565" t="s">
        <v>632</v>
      </c>
      <c r="K144" s="566"/>
      <c r="L144" s="568">
        <v>18</v>
      </c>
      <c r="M144" s="569" t="s">
        <v>17</v>
      </c>
      <c r="N144" s="1144" t="s">
        <v>654</v>
      </c>
      <c r="O144" s="1145"/>
      <c r="P144" s="1145"/>
      <c r="Q144" s="1146"/>
      <c r="R144" s="569" t="s">
        <v>17</v>
      </c>
      <c r="S144" s="570"/>
      <c r="T144" s="567"/>
      <c r="W144" s="567"/>
    </row>
    <row r="145" spans="2:23" s="561" customFormat="1" ht="27.95" customHeight="1">
      <c r="C145" s="562"/>
      <c r="D145" s="568">
        <v>10</v>
      </c>
      <c r="E145" s="569" t="s">
        <v>17</v>
      </c>
      <c r="F145" s="1135" t="s">
        <v>655</v>
      </c>
      <c r="G145" s="1136"/>
      <c r="H145" s="1136"/>
      <c r="I145" s="1137"/>
      <c r="J145" s="569" t="s">
        <v>17</v>
      </c>
      <c r="K145" s="566"/>
      <c r="L145" s="1124">
        <v>19</v>
      </c>
      <c r="M145" s="1126" t="s">
        <v>17</v>
      </c>
      <c r="N145" s="1128" t="s">
        <v>656</v>
      </c>
      <c r="O145" s="1129"/>
      <c r="P145" s="1129"/>
      <c r="Q145" s="1130"/>
      <c r="R145" s="1138" t="s">
        <v>17</v>
      </c>
      <c r="S145" s="570"/>
      <c r="T145" s="567"/>
      <c r="W145" s="567"/>
    </row>
    <row r="146" spans="2:23" s="561" customFormat="1" ht="14.1" customHeight="1">
      <c r="C146" s="562"/>
      <c r="D146" s="1124">
        <v>11</v>
      </c>
      <c r="E146" s="1126" t="s">
        <v>17</v>
      </c>
      <c r="F146" s="1128" t="s">
        <v>657</v>
      </c>
      <c r="G146" s="1129"/>
      <c r="H146" s="1129"/>
      <c r="I146" s="1130"/>
      <c r="J146" s="1126" t="s">
        <v>17</v>
      </c>
      <c r="K146" s="566"/>
      <c r="L146" s="1125"/>
      <c r="M146" s="1127"/>
      <c r="N146" s="1131"/>
      <c r="O146" s="1132"/>
      <c r="P146" s="1132"/>
      <c r="Q146" s="1133"/>
      <c r="R146" s="1139"/>
      <c r="S146" s="570"/>
      <c r="T146" s="567"/>
      <c r="W146" s="567"/>
    </row>
    <row r="147" spans="2:23" s="561" customFormat="1" ht="27.95" customHeight="1">
      <c r="C147" s="562"/>
      <c r="D147" s="1125"/>
      <c r="E147" s="1127"/>
      <c r="F147" s="1131"/>
      <c r="G147" s="1132"/>
      <c r="H147" s="1132"/>
      <c r="I147" s="1133"/>
      <c r="J147" s="1127"/>
      <c r="K147" s="566"/>
      <c r="L147" s="571"/>
      <c r="M147" s="571"/>
      <c r="N147" s="1134" t="s">
        <v>658</v>
      </c>
      <c r="O147" s="1134"/>
      <c r="P147" s="1134"/>
      <c r="Q147" s="1134"/>
      <c r="R147" s="573" t="s">
        <v>17</v>
      </c>
      <c r="S147" s="570"/>
      <c r="T147" s="567"/>
      <c r="W147" s="567"/>
    </row>
    <row r="148" spans="2:23" s="561" customFormat="1" ht="10.5" customHeight="1">
      <c r="C148" s="562"/>
      <c r="D148" s="571"/>
      <c r="E148" s="570"/>
      <c r="F148" s="571"/>
      <c r="G148" s="571"/>
      <c r="H148" s="571"/>
      <c r="I148" s="571"/>
      <c r="J148" s="570"/>
      <c r="K148" s="566"/>
      <c r="L148" s="571"/>
      <c r="M148" s="570"/>
      <c r="N148" s="574"/>
      <c r="O148" s="574"/>
      <c r="P148" s="574"/>
      <c r="Q148" s="574"/>
      <c r="R148" s="570"/>
      <c r="S148" s="570"/>
      <c r="T148" s="567"/>
      <c r="W148" s="567"/>
    </row>
    <row r="149" spans="2:23" s="561" customFormat="1" ht="14.25" customHeight="1">
      <c r="C149" s="562"/>
      <c r="D149" s="1123" t="s">
        <v>659</v>
      </c>
      <c r="E149" s="1123"/>
      <c r="F149" s="1123"/>
      <c r="G149" s="1123"/>
      <c r="H149" s="1123"/>
      <c r="I149" s="1123"/>
      <c r="J149" s="1123"/>
      <c r="K149" s="1123"/>
      <c r="L149" s="1123"/>
      <c r="M149" s="1123"/>
      <c r="N149" s="1123"/>
      <c r="O149" s="1123"/>
      <c r="P149" s="574"/>
      <c r="Q149" s="574"/>
      <c r="R149" s="570"/>
      <c r="S149" s="570"/>
      <c r="T149" s="567"/>
      <c r="W149" s="567"/>
    </row>
    <row r="150" spans="2:23" s="561" customFormat="1" ht="14.25" customHeight="1">
      <c r="C150" s="562"/>
      <c r="D150" s="1123" t="s">
        <v>660</v>
      </c>
      <c r="E150" s="1123"/>
      <c r="F150" s="1123"/>
      <c r="G150" s="1123"/>
      <c r="H150" s="1123"/>
      <c r="I150" s="1123"/>
      <c r="J150" s="1123"/>
      <c r="K150" s="1123"/>
      <c r="L150" s="1123"/>
      <c r="M150" s="1123"/>
      <c r="N150" s="1123"/>
      <c r="O150" s="1123"/>
      <c r="P150" s="574"/>
      <c r="Q150" s="574"/>
      <c r="R150" s="570"/>
      <c r="S150" s="570"/>
      <c r="T150" s="567"/>
      <c r="W150" s="567"/>
    </row>
    <row r="151" spans="2:23" s="561" customFormat="1" ht="14.25" customHeight="1">
      <c r="C151" s="562"/>
      <c r="D151" s="1123" t="s">
        <v>661</v>
      </c>
      <c r="E151" s="1123"/>
      <c r="F151" s="1123"/>
      <c r="G151" s="1123"/>
      <c r="H151" s="1123"/>
      <c r="I151" s="1123"/>
      <c r="J151" s="1123"/>
      <c r="K151" s="1123"/>
      <c r="L151" s="1123"/>
      <c r="M151" s="1123"/>
      <c r="N151" s="1123"/>
      <c r="O151" s="1123"/>
      <c r="P151" s="574"/>
      <c r="Q151" s="574"/>
      <c r="R151" s="570"/>
      <c r="S151" s="570"/>
      <c r="T151" s="567"/>
      <c r="W151" s="567"/>
    </row>
    <row r="152" spans="2:23" ht="20.25" customHeight="1">
      <c r="B152" s="559"/>
      <c r="C152" s="560" t="s">
        <v>436</v>
      </c>
      <c r="D152" s="560"/>
      <c r="E152" s="560"/>
      <c r="F152" s="560"/>
      <c r="J152" s="560"/>
      <c r="R152" s="560"/>
      <c r="S152" s="575"/>
      <c r="T152" s="575"/>
      <c r="W152" s="576" t="s">
        <v>203</v>
      </c>
    </row>
    <row r="153" spans="2:23" ht="20.25" customHeight="1">
      <c r="B153" s="577"/>
      <c r="C153" s="559"/>
      <c r="D153" s="559"/>
      <c r="E153" s="559"/>
      <c r="F153" s="559"/>
      <c r="G153" s="46"/>
      <c r="H153" s="46"/>
      <c r="J153" s="559"/>
      <c r="M153" s="46"/>
      <c r="P153" s="590"/>
      <c r="Q153" s="608" t="str">
        <f>$Q$3</f>
        <v>令和７年１月　日</v>
      </c>
      <c r="R153" s="559"/>
      <c r="S153" s="578"/>
      <c r="T153" s="579"/>
      <c r="W153" s="576" t="s">
        <v>437</v>
      </c>
    </row>
    <row r="154" spans="2:23" ht="20.25" customHeight="1">
      <c r="B154" s="577"/>
      <c r="C154" s="559"/>
      <c r="D154" s="505" t="str">
        <f>'はじめに（PC）'!$D$3&amp;"長　様"&amp;""</f>
        <v>鳥取市長　様</v>
      </c>
      <c r="E154" s="584"/>
      <c r="F154" s="584"/>
      <c r="G154" s="46"/>
      <c r="H154" s="46"/>
      <c r="J154" s="559"/>
      <c r="M154" s="46"/>
      <c r="P154" s="559" t="s">
        <v>439</v>
      </c>
      <c r="Q154" s="559"/>
      <c r="R154" s="559"/>
      <c r="W154" s="576" t="s">
        <v>438</v>
      </c>
    </row>
    <row r="155" spans="2:23" ht="20.25" customHeight="1">
      <c r="B155" s="577"/>
      <c r="C155" s="559"/>
      <c r="D155" s="559"/>
      <c r="E155" s="559"/>
      <c r="F155" s="559"/>
      <c r="G155" s="46"/>
      <c r="H155" s="1155" t="s">
        <v>662</v>
      </c>
      <c r="I155" s="1155"/>
      <c r="J155" s="1155"/>
      <c r="K155" s="1155"/>
      <c r="L155" s="1155"/>
      <c r="M155" s="1155"/>
      <c r="N155" s="1155"/>
      <c r="O155" s="1155"/>
      <c r="P155" s="1153" t="str">
        <f>'はじめに（PC）'!$D$4</f>
        <v>○○組織</v>
      </c>
      <c r="Q155" s="1153"/>
      <c r="R155" s="585"/>
      <c r="S155" s="580"/>
      <c r="T155" s="71"/>
      <c r="W155" s="576"/>
    </row>
    <row r="156" spans="2:23" ht="20.25" customHeight="1">
      <c r="B156" s="577"/>
      <c r="C156" s="559"/>
      <c r="D156" s="559"/>
      <c r="E156" s="559"/>
      <c r="F156" s="559"/>
      <c r="G156" s="581"/>
      <c r="H156" s="1155"/>
      <c r="I156" s="1155"/>
      <c r="J156" s="1155"/>
      <c r="K156" s="1155"/>
      <c r="L156" s="1155"/>
      <c r="M156" s="1155"/>
      <c r="N156" s="1155"/>
      <c r="O156" s="1155"/>
      <c r="P156" s="559" t="s">
        <v>441</v>
      </c>
      <c r="Q156" s="559"/>
      <c r="R156" s="584"/>
      <c r="W156" s="576"/>
    </row>
    <row r="157" spans="2:23" ht="20.25" customHeight="1">
      <c r="C157" s="44" t="s">
        <v>239</v>
      </c>
      <c r="G157" s="582"/>
      <c r="H157" s="582"/>
      <c r="I157" s="582"/>
      <c r="J157" s="582"/>
      <c r="K157" s="582"/>
      <c r="L157" s="582"/>
      <c r="M157" s="582"/>
      <c r="N157" s="582"/>
      <c r="O157" s="582"/>
      <c r="P157" s="1153">
        <f>'はじめに（ほ場一覧）'!$H$2</f>
        <v>0</v>
      </c>
      <c r="Q157" s="1153"/>
      <c r="R157" s="586"/>
      <c r="S157" s="583"/>
      <c r="T157" s="71"/>
    </row>
    <row r="158" spans="2:23" ht="9" customHeight="1">
      <c r="C158" s="44" t="s">
        <v>1</v>
      </c>
    </row>
    <row r="159" spans="2:23" ht="16.5">
      <c r="C159" s="44" t="s">
        <v>239</v>
      </c>
      <c r="D159" s="1154" t="s">
        <v>629</v>
      </c>
      <c r="E159" s="1154"/>
      <c r="F159" s="1154"/>
      <c r="G159" s="1154"/>
      <c r="H159" s="1154"/>
      <c r="I159" s="1154"/>
      <c r="J159" s="1154"/>
      <c r="K159" s="1154"/>
      <c r="L159" s="1154"/>
      <c r="M159" s="1154"/>
      <c r="N159" s="1154"/>
      <c r="O159" s="1154"/>
      <c r="P159" s="1154"/>
      <c r="Q159" s="1154"/>
      <c r="R159" s="558"/>
      <c r="S159" s="44"/>
    </row>
    <row r="160" spans="2:23" ht="9" customHeight="1">
      <c r="C160" s="560"/>
      <c r="D160" s="560"/>
      <c r="E160" s="560"/>
      <c r="F160" s="560"/>
      <c r="G160" s="560"/>
      <c r="H160" s="560"/>
      <c r="I160" s="560"/>
      <c r="J160" s="560"/>
      <c r="K160" s="560"/>
      <c r="L160" s="560"/>
      <c r="M160" s="560"/>
      <c r="N160" s="560"/>
      <c r="O160" s="560"/>
      <c r="P160" s="560"/>
      <c r="Q160" s="560"/>
      <c r="R160" s="560"/>
      <c r="S160" s="559"/>
      <c r="T160" s="559"/>
    </row>
    <row r="161" spans="3:23" s="561" customFormat="1" ht="27.95" customHeight="1">
      <c r="C161" s="562"/>
      <c r="D161" s="563"/>
      <c r="E161" s="564" t="s">
        <v>630</v>
      </c>
      <c r="F161" s="1141" t="s">
        <v>631</v>
      </c>
      <c r="G161" s="1142"/>
      <c r="H161" s="1142"/>
      <c r="I161" s="1143"/>
      <c r="J161" s="565" t="s">
        <v>632</v>
      </c>
      <c r="K161" s="566"/>
      <c r="L161" s="563"/>
      <c r="M161" s="564" t="s">
        <v>630</v>
      </c>
      <c r="N161" s="1141" t="s">
        <v>633</v>
      </c>
      <c r="O161" s="1142"/>
      <c r="P161" s="1142"/>
      <c r="Q161" s="1143"/>
      <c r="R161" s="565" t="s">
        <v>632</v>
      </c>
      <c r="S161" s="567"/>
      <c r="T161" s="567"/>
      <c r="W161" s="559"/>
    </row>
    <row r="162" spans="3:23" s="561" customFormat="1" ht="27.95" customHeight="1">
      <c r="C162" s="562"/>
      <c r="D162" s="568">
        <v>1</v>
      </c>
      <c r="E162" s="569" t="s">
        <v>17</v>
      </c>
      <c r="F162" s="1135" t="s">
        <v>634</v>
      </c>
      <c r="G162" s="1136"/>
      <c r="H162" s="1136"/>
      <c r="I162" s="1137"/>
      <c r="J162" s="569" t="s">
        <v>17</v>
      </c>
      <c r="K162" s="566"/>
      <c r="L162" s="568">
        <v>12</v>
      </c>
      <c r="M162" s="569" t="s">
        <v>17</v>
      </c>
      <c r="N162" s="1135" t="s">
        <v>635</v>
      </c>
      <c r="O162" s="1136"/>
      <c r="P162" s="1136"/>
      <c r="Q162" s="1137"/>
      <c r="R162" s="569" t="s">
        <v>17</v>
      </c>
      <c r="S162" s="570"/>
      <c r="T162" s="567"/>
      <c r="W162" s="567"/>
    </row>
    <row r="163" spans="3:23" s="561" customFormat="1" ht="27.95" customHeight="1">
      <c r="C163" s="562"/>
      <c r="D163" s="568">
        <v>2</v>
      </c>
      <c r="E163" s="569" t="s">
        <v>17</v>
      </c>
      <c r="F163" s="1135" t="s">
        <v>636</v>
      </c>
      <c r="G163" s="1136"/>
      <c r="H163" s="1136"/>
      <c r="I163" s="1137"/>
      <c r="J163" s="569" t="s">
        <v>17</v>
      </c>
      <c r="K163" s="566"/>
      <c r="L163" s="571"/>
      <c r="M163" s="570"/>
      <c r="N163" s="572"/>
      <c r="O163" s="572"/>
      <c r="P163" s="572"/>
      <c r="Q163" s="572"/>
      <c r="R163" s="570"/>
      <c r="S163" s="570"/>
      <c r="T163" s="567"/>
      <c r="W163" s="567"/>
    </row>
    <row r="164" spans="3:23" s="561" customFormat="1" ht="27.95" customHeight="1">
      <c r="C164" s="562"/>
      <c r="D164" s="568">
        <v>3</v>
      </c>
      <c r="E164" s="569" t="s">
        <v>17</v>
      </c>
      <c r="F164" s="1144" t="s">
        <v>637</v>
      </c>
      <c r="G164" s="1145"/>
      <c r="H164" s="1145"/>
      <c r="I164" s="1146"/>
      <c r="J164" s="569" t="s">
        <v>17</v>
      </c>
      <c r="K164" s="566"/>
      <c r="L164" s="563"/>
      <c r="M164" s="564" t="s">
        <v>630</v>
      </c>
      <c r="N164" s="1141" t="s">
        <v>638</v>
      </c>
      <c r="O164" s="1142"/>
      <c r="P164" s="1142"/>
      <c r="Q164" s="1143"/>
      <c r="R164" s="565" t="s">
        <v>632</v>
      </c>
      <c r="S164" s="570"/>
      <c r="T164" s="567"/>
      <c r="W164" s="567"/>
    </row>
    <row r="165" spans="3:23" s="561" customFormat="1" ht="27.95" customHeight="1">
      <c r="C165" s="562"/>
      <c r="D165" s="568">
        <v>4</v>
      </c>
      <c r="E165" s="569" t="s">
        <v>17</v>
      </c>
      <c r="F165" s="1144" t="s">
        <v>639</v>
      </c>
      <c r="G165" s="1145"/>
      <c r="H165" s="1145"/>
      <c r="I165" s="1146"/>
      <c r="J165" s="569" t="s">
        <v>17</v>
      </c>
      <c r="K165" s="566"/>
      <c r="L165" s="568">
        <v>13</v>
      </c>
      <c r="M165" s="569" t="s">
        <v>17</v>
      </c>
      <c r="N165" s="1150" t="s">
        <v>640</v>
      </c>
      <c r="O165" s="1151"/>
      <c r="P165" s="1151"/>
      <c r="Q165" s="1152"/>
      <c r="R165" s="569" t="s">
        <v>17</v>
      </c>
      <c r="S165" s="570"/>
      <c r="T165" s="567"/>
      <c r="W165" s="567"/>
    </row>
    <row r="166" spans="3:23" s="561" customFormat="1" ht="27.95" customHeight="1">
      <c r="C166" s="562"/>
      <c r="D166" s="571"/>
      <c r="E166" s="570"/>
      <c r="F166" s="1140"/>
      <c r="G166" s="1140"/>
      <c r="H166" s="1140"/>
      <c r="I166" s="1140"/>
      <c r="J166" s="570"/>
      <c r="K166" s="566"/>
      <c r="L166" s="571"/>
      <c r="M166" s="570"/>
      <c r="N166" s="1140"/>
      <c r="O166" s="1140"/>
      <c r="P166" s="1140"/>
      <c r="Q166" s="1140"/>
      <c r="R166" s="570"/>
      <c r="S166" s="570"/>
      <c r="T166" s="567"/>
      <c r="W166" s="567"/>
    </row>
    <row r="167" spans="3:23" s="561" customFormat="1" ht="27.95" customHeight="1">
      <c r="C167" s="562"/>
      <c r="D167" s="563"/>
      <c r="E167" s="564" t="s">
        <v>630</v>
      </c>
      <c r="F167" s="1141" t="s">
        <v>641</v>
      </c>
      <c r="G167" s="1142"/>
      <c r="H167" s="1142"/>
      <c r="I167" s="1143"/>
      <c r="J167" s="565" t="s">
        <v>632</v>
      </c>
      <c r="K167" s="566"/>
      <c r="L167" s="563"/>
      <c r="M167" s="564" t="s">
        <v>630</v>
      </c>
      <c r="N167" s="1141" t="s">
        <v>642</v>
      </c>
      <c r="O167" s="1142"/>
      <c r="P167" s="1142"/>
      <c r="Q167" s="1143"/>
      <c r="R167" s="565" t="s">
        <v>632</v>
      </c>
      <c r="S167" s="570"/>
      <c r="T167" s="567"/>
      <c r="W167" s="567"/>
    </row>
    <row r="168" spans="3:23" s="561" customFormat="1" ht="27.95" customHeight="1">
      <c r="C168" s="562"/>
      <c r="D168" s="568">
        <v>5</v>
      </c>
      <c r="E168" s="569" t="s">
        <v>17</v>
      </c>
      <c r="F168" s="1144" t="s">
        <v>643</v>
      </c>
      <c r="G168" s="1145"/>
      <c r="H168" s="1145"/>
      <c r="I168" s="1146"/>
      <c r="J168" s="569" t="s">
        <v>17</v>
      </c>
      <c r="K168" s="566"/>
      <c r="L168" s="568">
        <v>14</v>
      </c>
      <c r="M168" s="569" t="s">
        <v>17</v>
      </c>
      <c r="N168" s="1150" t="s">
        <v>644</v>
      </c>
      <c r="O168" s="1151"/>
      <c r="P168" s="1151"/>
      <c r="Q168" s="1152"/>
      <c r="R168" s="569" t="s">
        <v>17</v>
      </c>
      <c r="S168" s="570"/>
      <c r="T168" s="567"/>
      <c r="W168" s="567"/>
    </row>
    <row r="169" spans="3:23" s="561" customFormat="1" ht="27.95" customHeight="1">
      <c r="C169" s="562"/>
      <c r="D169" s="568">
        <v>6</v>
      </c>
      <c r="E169" s="569" t="s">
        <v>17</v>
      </c>
      <c r="F169" s="1147" t="s">
        <v>645</v>
      </c>
      <c r="G169" s="1148"/>
      <c r="H169" s="1148"/>
      <c r="I169" s="1149"/>
      <c r="J169" s="569" t="s">
        <v>17</v>
      </c>
      <c r="K169" s="566"/>
      <c r="L169" s="568">
        <v>15</v>
      </c>
      <c r="M169" s="569" t="s">
        <v>17</v>
      </c>
      <c r="N169" s="1144" t="s">
        <v>646</v>
      </c>
      <c r="O169" s="1145"/>
      <c r="P169" s="1145"/>
      <c r="Q169" s="1146"/>
      <c r="R169" s="569" t="s">
        <v>17</v>
      </c>
      <c r="S169" s="570"/>
      <c r="T169" s="567"/>
      <c r="W169" s="567"/>
    </row>
    <row r="170" spans="3:23" s="561" customFormat="1" ht="27.95" customHeight="1">
      <c r="C170" s="562"/>
      <c r="D170" s="568">
        <v>7</v>
      </c>
      <c r="E170" s="569" t="s">
        <v>17</v>
      </c>
      <c r="F170" s="1144" t="s">
        <v>647</v>
      </c>
      <c r="G170" s="1145"/>
      <c r="H170" s="1145"/>
      <c r="I170" s="1146"/>
      <c r="J170" s="569" t="s">
        <v>17</v>
      </c>
      <c r="K170" s="566"/>
      <c r="L170" s="571"/>
      <c r="M170" s="570"/>
      <c r="N170" s="1140"/>
      <c r="O170" s="1140"/>
      <c r="P170" s="1140"/>
      <c r="Q170" s="1140"/>
      <c r="R170" s="570"/>
      <c r="S170" s="570"/>
      <c r="T170" s="567"/>
      <c r="W170" s="567"/>
    </row>
    <row r="171" spans="3:23" s="561" customFormat="1" ht="27.95" customHeight="1">
      <c r="C171" s="562"/>
      <c r="D171" s="568">
        <v>8</v>
      </c>
      <c r="E171" s="569" t="s">
        <v>17</v>
      </c>
      <c r="F171" s="1135" t="s">
        <v>648</v>
      </c>
      <c r="G171" s="1136"/>
      <c r="H171" s="1136"/>
      <c r="I171" s="1137"/>
      <c r="J171" s="569" t="s">
        <v>17</v>
      </c>
      <c r="K171" s="566"/>
      <c r="L171" s="563"/>
      <c r="M171" s="564" t="s">
        <v>630</v>
      </c>
      <c r="N171" s="1141" t="s">
        <v>649</v>
      </c>
      <c r="O171" s="1142"/>
      <c r="P171" s="1142"/>
      <c r="Q171" s="1143"/>
      <c r="R171" s="565" t="s">
        <v>632</v>
      </c>
      <c r="S171" s="570"/>
      <c r="T171" s="567"/>
      <c r="W171" s="567"/>
    </row>
    <row r="172" spans="3:23" s="561" customFormat="1" ht="27.95" customHeight="1">
      <c r="C172" s="562"/>
      <c r="D172" s="568">
        <v>9</v>
      </c>
      <c r="E172" s="569" t="s">
        <v>17</v>
      </c>
      <c r="F172" s="1135" t="s">
        <v>650</v>
      </c>
      <c r="G172" s="1136"/>
      <c r="H172" s="1136"/>
      <c r="I172" s="1137"/>
      <c r="J172" s="569" t="s">
        <v>17</v>
      </c>
      <c r="K172" s="566"/>
      <c r="L172" s="568">
        <v>16</v>
      </c>
      <c r="M172" s="569" t="s">
        <v>17</v>
      </c>
      <c r="N172" s="1135" t="s">
        <v>651</v>
      </c>
      <c r="O172" s="1136"/>
      <c r="P172" s="1136"/>
      <c r="Q172" s="1137"/>
      <c r="R172" s="569" t="s">
        <v>17</v>
      </c>
      <c r="S172" s="570"/>
      <c r="T172" s="567"/>
      <c r="W172" s="567"/>
    </row>
    <row r="173" spans="3:23" s="561" customFormat="1" ht="27.95" customHeight="1">
      <c r="C173" s="562"/>
      <c r="D173" s="571"/>
      <c r="E173" s="570"/>
      <c r="F173" s="1140"/>
      <c r="G173" s="1140"/>
      <c r="H173" s="1140"/>
      <c r="I173" s="1140"/>
      <c r="J173" s="570"/>
      <c r="K173" s="566"/>
      <c r="L173" s="568">
        <v>17</v>
      </c>
      <c r="M173" s="569" t="s">
        <v>17</v>
      </c>
      <c r="N173" s="1135" t="s">
        <v>652</v>
      </c>
      <c r="O173" s="1136"/>
      <c r="P173" s="1136"/>
      <c r="Q173" s="1137"/>
      <c r="R173" s="569" t="s">
        <v>17</v>
      </c>
      <c r="S173" s="570"/>
      <c r="T173" s="567"/>
      <c r="W173" s="567"/>
    </row>
    <row r="174" spans="3:23" s="561" customFormat="1" ht="27.95" customHeight="1">
      <c r="C174" s="562"/>
      <c r="D174" s="563"/>
      <c r="E174" s="564" t="s">
        <v>630</v>
      </c>
      <c r="F174" s="1141" t="s">
        <v>653</v>
      </c>
      <c r="G174" s="1142"/>
      <c r="H174" s="1142"/>
      <c r="I174" s="1143"/>
      <c r="J174" s="565" t="s">
        <v>632</v>
      </c>
      <c r="K174" s="566"/>
      <c r="L174" s="568">
        <v>18</v>
      </c>
      <c r="M174" s="569" t="s">
        <v>17</v>
      </c>
      <c r="N174" s="1144" t="s">
        <v>654</v>
      </c>
      <c r="O174" s="1145"/>
      <c r="P174" s="1145"/>
      <c r="Q174" s="1146"/>
      <c r="R174" s="569" t="s">
        <v>17</v>
      </c>
      <c r="S174" s="570"/>
      <c r="T174" s="567"/>
      <c r="W174" s="567"/>
    </row>
    <row r="175" spans="3:23" s="561" customFormat="1" ht="27.95" customHeight="1">
      <c r="C175" s="562"/>
      <c r="D175" s="568">
        <v>10</v>
      </c>
      <c r="E175" s="569" t="s">
        <v>17</v>
      </c>
      <c r="F175" s="1135" t="s">
        <v>655</v>
      </c>
      <c r="G175" s="1136"/>
      <c r="H175" s="1136"/>
      <c r="I175" s="1137"/>
      <c r="J175" s="569" t="s">
        <v>17</v>
      </c>
      <c r="K175" s="566"/>
      <c r="L175" s="1124">
        <v>19</v>
      </c>
      <c r="M175" s="1126" t="s">
        <v>17</v>
      </c>
      <c r="N175" s="1128" t="s">
        <v>656</v>
      </c>
      <c r="O175" s="1129"/>
      <c r="P175" s="1129"/>
      <c r="Q175" s="1130"/>
      <c r="R175" s="1138" t="s">
        <v>17</v>
      </c>
      <c r="S175" s="570"/>
      <c r="T175" s="567"/>
      <c r="W175" s="567"/>
    </row>
    <row r="176" spans="3:23" s="561" customFormat="1" ht="14.1" customHeight="1">
      <c r="C176" s="562"/>
      <c r="D176" s="1124">
        <v>11</v>
      </c>
      <c r="E176" s="1126" t="s">
        <v>17</v>
      </c>
      <c r="F176" s="1128" t="s">
        <v>657</v>
      </c>
      <c r="G176" s="1129"/>
      <c r="H176" s="1129"/>
      <c r="I176" s="1130"/>
      <c r="J176" s="1126" t="s">
        <v>17</v>
      </c>
      <c r="K176" s="566"/>
      <c r="L176" s="1125"/>
      <c r="M176" s="1127"/>
      <c r="N176" s="1131"/>
      <c r="O176" s="1132"/>
      <c r="P176" s="1132"/>
      <c r="Q176" s="1133"/>
      <c r="R176" s="1139"/>
      <c r="S176" s="570"/>
      <c r="T176" s="567"/>
      <c r="W176" s="567"/>
    </row>
    <row r="177" spans="2:23" s="561" customFormat="1" ht="27.95" customHeight="1">
      <c r="C177" s="562"/>
      <c r="D177" s="1125"/>
      <c r="E177" s="1127"/>
      <c r="F177" s="1131"/>
      <c r="G177" s="1132"/>
      <c r="H177" s="1132"/>
      <c r="I177" s="1133"/>
      <c r="J177" s="1127"/>
      <c r="K177" s="566"/>
      <c r="L177" s="571"/>
      <c r="M177" s="571"/>
      <c r="N177" s="1134" t="s">
        <v>658</v>
      </c>
      <c r="O177" s="1134"/>
      <c r="P177" s="1134"/>
      <c r="Q177" s="1134"/>
      <c r="R177" s="573" t="s">
        <v>17</v>
      </c>
      <c r="S177" s="570"/>
      <c r="T177" s="567"/>
      <c r="W177" s="567"/>
    </row>
    <row r="178" spans="2:23" s="561" customFormat="1" ht="10.5" customHeight="1">
      <c r="C178" s="562"/>
      <c r="D178" s="571"/>
      <c r="E178" s="570"/>
      <c r="F178" s="571"/>
      <c r="G178" s="571"/>
      <c r="H178" s="571"/>
      <c r="I178" s="571"/>
      <c r="J178" s="570"/>
      <c r="K178" s="566"/>
      <c r="L178" s="571"/>
      <c r="M178" s="570"/>
      <c r="N178" s="574"/>
      <c r="O178" s="574"/>
      <c r="P178" s="574"/>
      <c r="Q178" s="574"/>
      <c r="R178" s="570"/>
      <c r="S178" s="570"/>
      <c r="T178" s="567"/>
      <c r="W178" s="567"/>
    </row>
    <row r="179" spans="2:23" s="561" customFormat="1" ht="14.25" customHeight="1">
      <c r="C179" s="562"/>
      <c r="D179" s="1123" t="s">
        <v>659</v>
      </c>
      <c r="E179" s="1123"/>
      <c r="F179" s="1123"/>
      <c r="G179" s="1123"/>
      <c r="H179" s="1123"/>
      <c r="I179" s="1123"/>
      <c r="J179" s="1123"/>
      <c r="K179" s="1123"/>
      <c r="L179" s="1123"/>
      <c r="M179" s="1123"/>
      <c r="N179" s="1123"/>
      <c r="O179" s="1123"/>
      <c r="P179" s="574"/>
      <c r="Q179" s="574"/>
      <c r="R179" s="570"/>
      <c r="S179" s="570"/>
      <c r="T179" s="567"/>
      <c r="W179" s="567"/>
    </row>
    <row r="180" spans="2:23" s="561" customFormat="1" ht="14.25" customHeight="1">
      <c r="C180" s="562"/>
      <c r="D180" s="1123" t="s">
        <v>660</v>
      </c>
      <c r="E180" s="1123"/>
      <c r="F180" s="1123"/>
      <c r="G180" s="1123"/>
      <c r="H180" s="1123"/>
      <c r="I180" s="1123"/>
      <c r="J180" s="1123"/>
      <c r="K180" s="1123"/>
      <c r="L180" s="1123"/>
      <c r="M180" s="1123"/>
      <c r="N180" s="1123"/>
      <c r="O180" s="1123"/>
      <c r="P180" s="574"/>
      <c r="Q180" s="574"/>
      <c r="R180" s="570"/>
      <c r="S180" s="570"/>
      <c r="T180" s="567"/>
      <c r="W180" s="567"/>
    </row>
    <row r="181" spans="2:23" s="561" customFormat="1" ht="14.25" customHeight="1">
      <c r="C181" s="562"/>
      <c r="D181" s="1123" t="s">
        <v>661</v>
      </c>
      <c r="E181" s="1123"/>
      <c r="F181" s="1123"/>
      <c r="G181" s="1123"/>
      <c r="H181" s="1123"/>
      <c r="I181" s="1123"/>
      <c r="J181" s="1123"/>
      <c r="K181" s="1123"/>
      <c r="L181" s="1123"/>
      <c r="M181" s="1123"/>
      <c r="N181" s="1123"/>
      <c r="O181" s="1123"/>
      <c r="P181" s="574"/>
      <c r="Q181" s="574"/>
      <c r="R181" s="570"/>
      <c r="S181" s="570"/>
      <c r="T181" s="567"/>
      <c r="W181" s="567"/>
    </row>
    <row r="182" spans="2:23" ht="20.25" customHeight="1">
      <c r="B182" s="559"/>
      <c r="C182" s="560" t="s">
        <v>436</v>
      </c>
      <c r="D182" s="560"/>
      <c r="E182" s="560"/>
      <c r="F182" s="560"/>
      <c r="J182" s="560"/>
      <c r="R182" s="560"/>
      <c r="S182" s="575"/>
      <c r="T182" s="575"/>
      <c r="W182" s="576" t="s">
        <v>203</v>
      </c>
    </row>
    <row r="183" spans="2:23" ht="20.25" customHeight="1">
      <c r="B183" s="577"/>
      <c r="C183" s="559"/>
      <c r="D183" s="559"/>
      <c r="E183" s="559"/>
      <c r="F183" s="559"/>
      <c r="G183" s="46"/>
      <c r="H183" s="46"/>
      <c r="J183" s="559"/>
      <c r="M183" s="46"/>
      <c r="P183" s="590"/>
      <c r="Q183" s="608" t="str">
        <f>$Q$3</f>
        <v>令和７年１月　日</v>
      </c>
      <c r="R183" s="559"/>
      <c r="S183" s="578"/>
      <c r="T183" s="579"/>
      <c r="W183" s="576" t="s">
        <v>437</v>
      </c>
    </row>
    <row r="184" spans="2:23" ht="20.25" customHeight="1">
      <c r="B184" s="577"/>
      <c r="C184" s="559"/>
      <c r="D184" s="505" t="str">
        <f>'はじめに（PC）'!$D$3&amp;"長　様"&amp;""</f>
        <v>鳥取市長　様</v>
      </c>
      <c r="E184" s="584"/>
      <c r="F184" s="584"/>
      <c r="G184" s="46"/>
      <c r="H184" s="46"/>
      <c r="J184" s="559"/>
      <c r="M184" s="46"/>
      <c r="P184" s="559" t="s">
        <v>439</v>
      </c>
      <c r="Q184" s="559"/>
      <c r="R184" s="559"/>
      <c r="W184" s="576" t="s">
        <v>438</v>
      </c>
    </row>
    <row r="185" spans="2:23" ht="20.25" customHeight="1">
      <c r="B185" s="577"/>
      <c r="C185" s="559"/>
      <c r="D185" s="559"/>
      <c r="E185" s="559"/>
      <c r="F185" s="559"/>
      <c r="G185" s="46"/>
      <c r="H185" s="1155" t="s">
        <v>662</v>
      </c>
      <c r="I185" s="1155"/>
      <c r="J185" s="1155"/>
      <c r="K185" s="1155"/>
      <c r="L185" s="1155"/>
      <c r="M185" s="1155"/>
      <c r="N185" s="1155"/>
      <c r="O185" s="1155"/>
      <c r="P185" s="1153" t="str">
        <f>'はじめに（PC）'!$D$4</f>
        <v>○○組織</v>
      </c>
      <c r="Q185" s="1153"/>
      <c r="R185" s="585"/>
      <c r="S185" s="580"/>
      <c r="T185" s="71"/>
      <c r="W185" s="576"/>
    </row>
    <row r="186" spans="2:23" ht="20.25" customHeight="1">
      <c r="B186" s="577"/>
      <c r="C186" s="559"/>
      <c r="D186" s="559"/>
      <c r="E186" s="559"/>
      <c r="F186" s="559"/>
      <c r="G186" s="581"/>
      <c r="H186" s="1155"/>
      <c r="I186" s="1155"/>
      <c r="J186" s="1155"/>
      <c r="K186" s="1155"/>
      <c r="L186" s="1155"/>
      <c r="M186" s="1155"/>
      <c r="N186" s="1155"/>
      <c r="O186" s="1155"/>
      <c r="P186" s="559" t="s">
        <v>441</v>
      </c>
      <c r="Q186" s="559"/>
      <c r="R186" s="584"/>
      <c r="W186" s="576"/>
    </row>
    <row r="187" spans="2:23" ht="20.25" customHeight="1">
      <c r="C187" s="44" t="s">
        <v>239</v>
      </c>
      <c r="G187" s="582"/>
      <c r="H187" s="582"/>
      <c r="I187" s="582"/>
      <c r="J187" s="582"/>
      <c r="K187" s="582"/>
      <c r="L187" s="582"/>
      <c r="M187" s="582"/>
      <c r="N187" s="582"/>
      <c r="O187" s="582"/>
      <c r="P187" s="1153">
        <f>'はじめに（ほ場一覧）'!$I$2</f>
        <v>0</v>
      </c>
      <c r="Q187" s="1153"/>
      <c r="R187" s="586"/>
      <c r="S187" s="583"/>
      <c r="T187" s="71"/>
    </row>
    <row r="188" spans="2:23" ht="9" customHeight="1">
      <c r="C188" s="44" t="s">
        <v>1</v>
      </c>
    </row>
    <row r="189" spans="2:23" ht="16.5">
      <c r="C189" s="44" t="s">
        <v>239</v>
      </c>
      <c r="D189" s="1154" t="s">
        <v>629</v>
      </c>
      <c r="E189" s="1154"/>
      <c r="F189" s="1154"/>
      <c r="G189" s="1154"/>
      <c r="H189" s="1154"/>
      <c r="I189" s="1154"/>
      <c r="J189" s="1154"/>
      <c r="K189" s="1154"/>
      <c r="L189" s="1154"/>
      <c r="M189" s="1154"/>
      <c r="N189" s="1154"/>
      <c r="O189" s="1154"/>
      <c r="P189" s="1154"/>
      <c r="Q189" s="1154"/>
      <c r="R189" s="558"/>
      <c r="S189" s="44"/>
    </row>
    <row r="190" spans="2:23" ht="9" customHeight="1">
      <c r="C190" s="560"/>
      <c r="D190" s="560"/>
      <c r="E190" s="560"/>
      <c r="F190" s="560"/>
      <c r="G190" s="560"/>
      <c r="H190" s="560"/>
      <c r="I190" s="560"/>
      <c r="J190" s="560"/>
      <c r="K190" s="560"/>
      <c r="L190" s="560"/>
      <c r="M190" s="560"/>
      <c r="N190" s="560"/>
      <c r="O190" s="560"/>
      <c r="P190" s="560"/>
      <c r="Q190" s="560"/>
      <c r="R190" s="560"/>
      <c r="S190" s="559"/>
      <c r="T190" s="559"/>
    </row>
    <row r="191" spans="2:23" s="561" customFormat="1" ht="27.95" customHeight="1">
      <c r="C191" s="562"/>
      <c r="D191" s="563"/>
      <c r="E191" s="564" t="s">
        <v>630</v>
      </c>
      <c r="F191" s="1141" t="s">
        <v>631</v>
      </c>
      <c r="G191" s="1142"/>
      <c r="H191" s="1142"/>
      <c r="I191" s="1143"/>
      <c r="J191" s="565" t="s">
        <v>632</v>
      </c>
      <c r="K191" s="566"/>
      <c r="L191" s="563"/>
      <c r="M191" s="564" t="s">
        <v>630</v>
      </c>
      <c r="N191" s="1141" t="s">
        <v>633</v>
      </c>
      <c r="O191" s="1142"/>
      <c r="P191" s="1142"/>
      <c r="Q191" s="1143"/>
      <c r="R191" s="565" t="s">
        <v>632</v>
      </c>
      <c r="S191" s="567"/>
      <c r="T191" s="567"/>
      <c r="W191" s="559"/>
    </row>
    <row r="192" spans="2:23" s="561" customFormat="1" ht="27.95" customHeight="1">
      <c r="C192" s="562"/>
      <c r="D192" s="568">
        <v>1</v>
      </c>
      <c r="E192" s="569" t="s">
        <v>17</v>
      </c>
      <c r="F192" s="1135" t="s">
        <v>634</v>
      </c>
      <c r="G192" s="1136"/>
      <c r="H192" s="1136"/>
      <c r="I192" s="1137"/>
      <c r="J192" s="569" t="s">
        <v>17</v>
      </c>
      <c r="K192" s="566"/>
      <c r="L192" s="568">
        <v>12</v>
      </c>
      <c r="M192" s="569" t="s">
        <v>17</v>
      </c>
      <c r="N192" s="1135" t="s">
        <v>635</v>
      </c>
      <c r="O192" s="1136"/>
      <c r="P192" s="1136"/>
      <c r="Q192" s="1137"/>
      <c r="R192" s="569" t="s">
        <v>17</v>
      </c>
      <c r="S192" s="570"/>
      <c r="T192" s="567"/>
      <c r="W192" s="567"/>
    </row>
    <row r="193" spans="3:23" s="561" customFormat="1" ht="27.95" customHeight="1">
      <c r="C193" s="562"/>
      <c r="D193" s="568">
        <v>2</v>
      </c>
      <c r="E193" s="569" t="s">
        <v>17</v>
      </c>
      <c r="F193" s="1135" t="s">
        <v>636</v>
      </c>
      <c r="G193" s="1136"/>
      <c r="H193" s="1136"/>
      <c r="I193" s="1137"/>
      <c r="J193" s="569" t="s">
        <v>17</v>
      </c>
      <c r="K193" s="566"/>
      <c r="L193" s="571"/>
      <c r="M193" s="570"/>
      <c r="N193" s="572"/>
      <c r="O193" s="572"/>
      <c r="P193" s="572"/>
      <c r="Q193" s="572"/>
      <c r="R193" s="570"/>
      <c r="S193" s="570"/>
      <c r="T193" s="567"/>
      <c r="W193" s="567"/>
    </row>
    <row r="194" spans="3:23" s="561" customFormat="1" ht="27.95" customHeight="1">
      <c r="C194" s="562"/>
      <c r="D194" s="568">
        <v>3</v>
      </c>
      <c r="E194" s="569" t="s">
        <v>17</v>
      </c>
      <c r="F194" s="1144" t="s">
        <v>637</v>
      </c>
      <c r="G194" s="1145"/>
      <c r="H194" s="1145"/>
      <c r="I194" s="1146"/>
      <c r="J194" s="569" t="s">
        <v>17</v>
      </c>
      <c r="K194" s="566"/>
      <c r="L194" s="563"/>
      <c r="M194" s="564" t="s">
        <v>630</v>
      </c>
      <c r="N194" s="1141" t="s">
        <v>638</v>
      </c>
      <c r="O194" s="1142"/>
      <c r="P194" s="1142"/>
      <c r="Q194" s="1143"/>
      <c r="R194" s="565" t="s">
        <v>632</v>
      </c>
      <c r="S194" s="570"/>
      <c r="T194" s="567"/>
      <c r="W194" s="567"/>
    </row>
    <row r="195" spans="3:23" s="561" customFormat="1" ht="27.95" customHeight="1">
      <c r="C195" s="562"/>
      <c r="D195" s="568">
        <v>4</v>
      </c>
      <c r="E195" s="569" t="s">
        <v>17</v>
      </c>
      <c r="F195" s="1144" t="s">
        <v>639</v>
      </c>
      <c r="G195" s="1145"/>
      <c r="H195" s="1145"/>
      <c r="I195" s="1146"/>
      <c r="J195" s="569" t="s">
        <v>17</v>
      </c>
      <c r="K195" s="566"/>
      <c r="L195" s="568">
        <v>13</v>
      </c>
      <c r="M195" s="569" t="s">
        <v>17</v>
      </c>
      <c r="N195" s="1150" t="s">
        <v>640</v>
      </c>
      <c r="O195" s="1151"/>
      <c r="P195" s="1151"/>
      <c r="Q195" s="1152"/>
      <c r="R195" s="569" t="s">
        <v>17</v>
      </c>
      <c r="S195" s="570"/>
      <c r="T195" s="567"/>
      <c r="W195" s="567"/>
    </row>
    <row r="196" spans="3:23" s="561" customFormat="1" ht="27.95" customHeight="1">
      <c r="C196" s="562"/>
      <c r="D196" s="571"/>
      <c r="E196" s="570"/>
      <c r="F196" s="1140"/>
      <c r="G196" s="1140"/>
      <c r="H196" s="1140"/>
      <c r="I196" s="1140"/>
      <c r="J196" s="570"/>
      <c r="K196" s="566"/>
      <c r="L196" s="571"/>
      <c r="M196" s="570"/>
      <c r="N196" s="1140"/>
      <c r="O196" s="1140"/>
      <c r="P196" s="1140"/>
      <c r="Q196" s="1140"/>
      <c r="R196" s="570"/>
      <c r="S196" s="570"/>
      <c r="T196" s="567"/>
      <c r="W196" s="567"/>
    </row>
    <row r="197" spans="3:23" s="561" customFormat="1" ht="27.95" customHeight="1">
      <c r="C197" s="562"/>
      <c r="D197" s="563"/>
      <c r="E197" s="564" t="s">
        <v>630</v>
      </c>
      <c r="F197" s="1141" t="s">
        <v>641</v>
      </c>
      <c r="G197" s="1142"/>
      <c r="H197" s="1142"/>
      <c r="I197" s="1143"/>
      <c r="J197" s="565" t="s">
        <v>632</v>
      </c>
      <c r="K197" s="566"/>
      <c r="L197" s="563"/>
      <c r="M197" s="564" t="s">
        <v>630</v>
      </c>
      <c r="N197" s="1141" t="s">
        <v>642</v>
      </c>
      <c r="O197" s="1142"/>
      <c r="P197" s="1142"/>
      <c r="Q197" s="1143"/>
      <c r="R197" s="565" t="s">
        <v>632</v>
      </c>
      <c r="S197" s="570"/>
      <c r="T197" s="567"/>
      <c r="W197" s="567"/>
    </row>
    <row r="198" spans="3:23" s="561" customFormat="1" ht="27.95" customHeight="1">
      <c r="C198" s="562"/>
      <c r="D198" s="568">
        <v>5</v>
      </c>
      <c r="E198" s="569" t="s">
        <v>17</v>
      </c>
      <c r="F198" s="1144" t="s">
        <v>643</v>
      </c>
      <c r="G198" s="1145"/>
      <c r="H198" s="1145"/>
      <c r="I198" s="1146"/>
      <c r="J198" s="569" t="s">
        <v>17</v>
      </c>
      <c r="K198" s="566"/>
      <c r="L198" s="568">
        <v>14</v>
      </c>
      <c r="M198" s="569" t="s">
        <v>17</v>
      </c>
      <c r="N198" s="1150" t="s">
        <v>644</v>
      </c>
      <c r="O198" s="1151"/>
      <c r="P198" s="1151"/>
      <c r="Q198" s="1152"/>
      <c r="R198" s="569" t="s">
        <v>17</v>
      </c>
      <c r="S198" s="570"/>
      <c r="T198" s="567"/>
      <c r="W198" s="567"/>
    </row>
    <row r="199" spans="3:23" s="561" customFormat="1" ht="27.95" customHeight="1">
      <c r="C199" s="562"/>
      <c r="D199" s="568">
        <v>6</v>
      </c>
      <c r="E199" s="569" t="s">
        <v>17</v>
      </c>
      <c r="F199" s="1147" t="s">
        <v>645</v>
      </c>
      <c r="G199" s="1148"/>
      <c r="H199" s="1148"/>
      <c r="I199" s="1149"/>
      <c r="J199" s="569" t="s">
        <v>17</v>
      </c>
      <c r="K199" s="566"/>
      <c r="L199" s="568">
        <v>15</v>
      </c>
      <c r="M199" s="569" t="s">
        <v>17</v>
      </c>
      <c r="N199" s="1144" t="s">
        <v>646</v>
      </c>
      <c r="O199" s="1145"/>
      <c r="P199" s="1145"/>
      <c r="Q199" s="1146"/>
      <c r="R199" s="569" t="s">
        <v>17</v>
      </c>
      <c r="S199" s="570"/>
      <c r="T199" s="567"/>
      <c r="W199" s="567"/>
    </row>
    <row r="200" spans="3:23" s="561" customFormat="1" ht="27.95" customHeight="1">
      <c r="C200" s="562"/>
      <c r="D200" s="568">
        <v>7</v>
      </c>
      <c r="E200" s="569" t="s">
        <v>17</v>
      </c>
      <c r="F200" s="1144" t="s">
        <v>647</v>
      </c>
      <c r="G200" s="1145"/>
      <c r="H200" s="1145"/>
      <c r="I200" s="1146"/>
      <c r="J200" s="569" t="s">
        <v>17</v>
      </c>
      <c r="K200" s="566"/>
      <c r="L200" s="571"/>
      <c r="M200" s="570"/>
      <c r="N200" s="1140"/>
      <c r="O200" s="1140"/>
      <c r="P200" s="1140"/>
      <c r="Q200" s="1140"/>
      <c r="R200" s="570"/>
      <c r="S200" s="570"/>
      <c r="T200" s="567"/>
      <c r="W200" s="567"/>
    </row>
    <row r="201" spans="3:23" s="561" customFormat="1" ht="27.95" customHeight="1">
      <c r="C201" s="562"/>
      <c r="D201" s="568">
        <v>8</v>
      </c>
      <c r="E201" s="569" t="s">
        <v>17</v>
      </c>
      <c r="F201" s="1135" t="s">
        <v>648</v>
      </c>
      <c r="G201" s="1136"/>
      <c r="H201" s="1136"/>
      <c r="I201" s="1137"/>
      <c r="J201" s="569" t="s">
        <v>17</v>
      </c>
      <c r="K201" s="566"/>
      <c r="L201" s="563"/>
      <c r="M201" s="564" t="s">
        <v>630</v>
      </c>
      <c r="N201" s="1141" t="s">
        <v>649</v>
      </c>
      <c r="O201" s="1142"/>
      <c r="P201" s="1142"/>
      <c r="Q201" s="1143"/>
      <c r="R201" s="565" t="s">
        <v>632</v>
      </c>
      <c r="S201" s="570"/>
      <c r="T201" s="567"/>
      <c r="W201" s="567"/>
    </row>
    <row r="202" spans="3:23" s="561" customFormat="1" ht="27.95" customHeight="1">
      <c r="C202" s="562"/>
      <c r="D202" s="568">
        <v>9</v>
      </c>
      <c r="E202" s="569" t="s">
        <v>17</v>
      </c>
      <c r="F202" s="1135" t="s">
        <v>650</v>
      </c>
      <c r="G202" s="1136"/>
      <c r="H202" s="1136"/>
      <c r="I202" s="1137"/>
      <c r="J202" s="569" t="s">
        <v>17</v>
      </c>
      <c r="K202" s="566"/>
      <c r="L202" s="568">
        <v>16</v>
      </c>
      <c r="M202" s="569" t="s">
        <v>17</v>
      </c>
      <c r="N202" s="1135" t="s">
        <v>651</v>
      </c>
      <c r="O202" s="1136"/>
      <c r="P202" s="1136"/>
      <c r="Q202" s="1137"/>
      <c r="R202" s="569" t="s">
        <v>17</v>
      </c>
      <c r="S202" s="570"/>
      <c r="T202" s="567"/>
      <c r="W202" s="567"/>
    </row>
    <row r="203" spans="3:23" s="561" customFormat="1" ht="27.95" customHeight="1">
      <c r="C203" s="562"/>
      <c r="D203" s="571"/>
      <c r="E203" s="570"/>
      <c r="F203" s="1140"/>
      <c r="G203" s="1140"/>
      <c r="H203" s="1140"/>
      <c r="I203" s="1140"/>
      <c r="J203" s="570"/>
      <c r="K203" s="566"/>
      <c r="L203" s="568">
        <v>17</v>
      </c>
      <c r="M203" s="569" t="s">
        <v>17</v>
      </c>
      <c r="N203" s="1135" t="s">
        <v>652</v>
      </c>
      <c r="O203" s="1136"/>
      <c r="P203" s="1136"/>
      <c r="Q203" s="1137"/>
      <c r="R203" s="569" t="s">
        <v>17</v>
      </c>
      <c r="S203" s="570"/>
      <c r="T203" s="567"/>
      <c r="W203" s="567"/>
    </row>
    <row r="204" spans="3:23" s="561" customFormat="1" ht="27.95" customHeight="1">
      <c r="C204" s="562"/>
      <c r="D204" s="563"/>
      <c r="E204" s="564" t="s">
        <v>630</v>
      </c>
      <c r="F204" s="1141" t="s">
        <v>653</v>
      </c>
      <c r="G204" s="1142"/>
      <c r="H204" s="1142"/>
      <c r="I204" s="1143"/>
      <c r="J204" s="565" t="s">
        <v>632</v>
      </c>
      <c r="K204" s="566"/>
      <c r="L204" s="568">
        <v>18</v>
      </c>
      <c r="M204" s="569" t="s">
        <v>17</v>
      </c>
      <c r="N204" s="1144" t="s">
        <v>654</v>
      </c>
      <c r="O204" s="1145"/>
      <c r="P204" s="1145"/>
      <c r="Q204" s="1146"/>
      <c r="R204" s="569" t="s">
        <v>17</v>
      </c>
      <c r="S204" s="570"/>
      <c r="T204" s="567"/>
      <c r="W204" s="567"/>
    </row>
    <row r="205" spans="3:23" s="561" customFormat="1" ht="27.95" customHeight="1">
      <c r="C205" s="562"/>
      <c r="D205" s="568">
        <v>10</v>
      </c>
      <c r="E205" s="569" t="s">
        <v>17</v>
      </c>
      <c r="F205" s="1135" t="s">
        <v>655</v>
      </c>
      <c r="G205" s="1136"/>
      <c r="H205" s="1136"/>
      <c r="I205" s="1137"/>
      <c r="J205" s="569" t="s">
        <v>17</v>
      </c>
      <c r="K205" s="566"/>
      <c r="L205" s="1124">
        <v>19</v>
      </c>
      <c r="M205" s="1126" t="s">
        <v>17</v>
      </c>
      <c r="N205" s="1128" t="s">
        <v>656</v>
      </c>
      <c r="O205" s="1129"/>
      <c r="P205" s="1129"/>
      <c r="Q205" s="1130"/>
      <c r="R205" s="1138" t="s">
        <v>17</v>
      </c>
      <c r="S205" s="570"/>
      <c r="T205" s="567"/>
      <c r="W205" s="567"/>
    </row>
    <row r="206" spans="3:23" s="561" customFormat="1" ht="14.1" customHeight="1">
      <c r="C206" s="562"/>
      <c r="D206" s="1124">
        <v>11</v>
      </c>
      <c r="E206" s="1126" t="s">
        <v>17</v>
      </c>
      <c r="F206" s="1128" t="s">
        <v>657</v>
      </c>
      <c r="G206" s="1129"/>
      <c r="H206" s="1129"/>
      <c r="I206" s="1130"/>
      <c r="J206" s="1126" t="s">
        <v>17</v>
      </c>
      <c r="K206" s="566"/>
      <c r="L206" s="1125"/>
      <c r="M206" s="1127"/>
      <c r="N206" s="1131"/>
      <c r="O206" s="1132"/>
      <c r="P206" s="1132"/>
      <c r="Q206" s="1133"/>
      <c r="R206" s="1139"/>
      <c r="S206" s="570"/>
      <c r="T206" s="567"/>
      <c r="W206" s="567"/>
    </row>
    <row r="207" spans="3:23" s="561" customFormat="1" ht="27.95" customHeight="1">
      <c r="C207" s="562"/>
      <c r="D207" s="1125"/>
      <c r="E207" s="1127"/>
      <c r="F207" s="1131"/>
      <c r="G207" s="1132"/>
      <c r="H207" s="1132"/>
      <c r="I207" s="1133"/>
      <c r="J207" s="1127"/>
      <c r="K207" s="566"/>
      <c r="L207" s="571"/>
      <c r="M207" s="571"/>
      <c r="N207" s="1134" t="s">
        <v>658</v>
      </c>
      <c r="O207" s="1134"/>
      <c r="P207" s="1134"/>
      <c r="Q207" s="1134"/>
      <c r="R207" s="573" t="s">
        <v>17</v>
      </c>
      <c r="S207" s="570"/>
      <c r="T207" s="567"/>
      <c r="W207" s="567"/>
    </row>
    <row r="208" spans="3:23" s="561" customFormat="1" ht="10.5" customHeight="1">
      <c r="C208" s="562"/>
      <c r="D208" s="571"/>
      <c r="E208" s="570"/>
      <c r="F208" s="571"/>
      <c r="G208" s="571"/>
      <c r="H208" s="571"/>
      <c r="I208" s="571"/>
      <c r="J208" s="570"/>
      <c r="K208" s="566"/>
      <c r="L208" s="571"/>
      <c r="M208" s="570"/>
      <c r="N208" s="574"/>
      <c r="O208" s="574"/>
      <c r="P208" s="574"/>
      <c r="Q208" s="574"/>
      <c r="R208" s="570"/>
      <c r="S208" s="570"/>
      <c r="T208" s="567"/>
      <c r="W208" s="567"/>
    </row>
    <row r="209" spans="2:23" s="561" customFormat="1" ht="14.25" customHeight="1">
      <c r="C209" s="562"/>
      <c r="D209" s="1123" t="s">
        <v>659</v>
      </c>
      <c r="E209" s="1123"/>
      <c r="F209" s="1123"/>
      <c r="G209" s="1123"/>
      <c r="H209" s="1123"/>
      <c r="I209" s="1123"/>
      <c r="J209" s="1123"/>
      <c r="K209" s="1123"/>
      <c r="L209" s="1123"/>
      <c r="M209" s="1123"/>
      <c r="N209" s="1123"/>
      <c r="O209" s="1123"/>
      <c r="P209" s="574"/>
      <c r="Q209" s="574"/>
      <c r="R209" s="570"/>
      <c r="S209" s="570"/>
      <c r="T209" s="567"/>
      <c r="W209" s="567"/>
    </row>
    <row r="210" spans="2:23" s="561" customFormat="1" ht="14.25" customHeight="1">
      <c r="C210" s="562"/>
      <c r="D210" s="1123" t="s">
        <v>660</v>
      </c>
      <c r="E210" s="1123"/>
      <c r="F210" s="1123"/>
      <c r="G210" s="1123"/>
      <c r="H210" s="1123"/>
      <c r="I210" s="1123"/>
      <c r="J210" s="1123"/>
      <c r="K210" s="1123"/>
      <c r="L210" s="1123"/>
      <c r="M210" s="1123"/>
      <c r="N210" s="1123"/>
      <c r="O210" s="1123"/>
      <c r="P210" s="574"/>
      <c r="Q210" s="574"/>
      <c r="R210" s="570"/>
      <c r="S210" s="570"/>
      <c r="T210" s="567"/>
      <c r="W210" s="567"/>
    </row>
    <row r="211" spans="2:23" s="561" customFormat="1" ht="14.25" customHeight="1">
      <c r="C211" s="562"/>
      <c r="D211" s="1123" t="s">
        <v>661</v>
      </c>
      <c r="E211" s="1123"/>
      <c r="F211" s="1123"/>
      <c r="G211" s="1123"/>
      <c r="H211" s="1123"/>
      <c r="I211" s="1123"/>
      <c r="J211" s="1123"/>
      <c r="K211" s="1123"/>
      <c r="L211" s="1123"/>
      <c r="M211" s="1123"/>
      <c r="N211" s="1123"/>
      <c r="O211" s="1123"/>
      <c r="P211" s="574"/>
      <c r="Q211" s="574"/>
      <c r="R211" s="570"/>
      <c r="S211" s="570"/>
      <c r="T211" s="567"/>
      <c r="W211" s="567"/>
    </row>
    <row r="212" spans="2:23" ht="20.25" customHeight="1">
      <c r="B212" s="559"/>
      <c r="C212" s="560" t="s">
        <v>436</v>
      </c>
      <c r="D212" s="560"/>
      <c r="E212" s="560"/>
      <c r="F212" s="560"/>
      <c r="J212" s="560"/>
      <c r="R212" s="560"/>
      <c r="S212" s="575"/>
      <c r="T212" s="575"/>
      <c r="W212" s="576" t="s">
        <v>203</v>
      </c>
    </row>
    <row r="213" spans="2:23" ht="20.25" customHeight="1">
      <c r="B213" s="577"/>
      <c r="C213" s="559"/>
      <c r="D213" s="559"/>
      <c r="E213" s="559"/>
      <c r="F213" s="559"/>
      <c r="G213" s="46"/>
      <c r="H213" s="46"/>
      <c r="J213" s="559"/>
      <c r="M213" s="46"/>
      <c r="P213" s="590"/>
      <c r="Q213" s="608" t="str">
        <f>$Q$3</f>
        <v>令和７年１月　日</v>
      </c>
      <c r="R213" s="559"/>
      <c r="S213" s="578"/>
      <c r="T213" s="579"/>
      <c r="W213" s="576" t="s">
        <v>437</v>
      </c>
    </row>
    <row r="214" spans="2:23" ht="20.25" customHeight="1">
      <c r="B214" s="577"/>
      <c r="C214" s="559"/>
      <c r="D214" s="505" t="str">
        <f>'はじめに（PC）'!$D$3&amp;"長　様"&amp;""</f>
        <v>鳥取市長　様</v>
      </c>
      <c r="E214" s="584"/>
      <c r="F214" s="584"/>
      <c r="G214" s="46"/>
      <c r="H214" s="46"/>
      <c r="J214" s="559"/>
      <c r="M214" s="46"/>
      <c r="P214" s="559" t="s">
        <v>439</v>
      </c>
      <c r="Q214" s="559"/>
      <c r="R214" s="559"/>
      <c r="W214" s="576" t="s">
        <v>438</v>
      </c>
    </row>
    <row r="215" spans="2:23" ht="20.25" customHeight="1">
      <c r="B215" s="577"/>
      <c r="C215" s="559"/>
      <c r="D215" s="559"/>
      <c r="E215" s="559"/>
      <c r="F215" s="559"/>
      <c r="G215" s="46"/>
      <c r="H215" s="1155" t="s">
        <v>662</v>
      </c>
      <c r="I215" s="1155"/>
      <c r="J215" s="1155"/>
      <c r="K215" s="1155"/>
      <c r="L215" s="1155"/>
      <c r="M215" s="1155"/>
      <c r="N215" s="1155"/>
      <c r="O215" s="1155"/>
      <c r="P215" s="1153" t="str">
        <f>'はじめに（PC）'!$D$4</f>
        <v>○○組織</v>
      </c>
      <c r="Q215" s="1153"/>
      <c r="R215" s="585"/>
      <c r="S215" s="580"/>
      <c r="T215" s="71"/>
      <c r="W215" s="576"/>
    </row>
    <row r="216" spans="2:23" ht="20.25" customHeight="1">
      <c r="B216" s="577"/>
      <c r="C216" s="559"/>
      <c r="D216" s="559"/>
      <c r="E216" s="559"/>
      <c r="F216" s="559"/>
      <c r="G216" s="581"/>
      <c r="H216" s="1155"/>
      <c r="I216" s="1155"/>
      <c r="J216" s="1155"/>
      <c r="K216" s="1155"/>
      <c r="L216" s="1155"/>
      <c r="M216" s="1155"/>
      <c r="N216" s="1155"/>
      <c r="O216" s="1155"/>
      <c r="P216" s="559" t="s">
        <v>441</v>
      </c>
      <c r="Q216" s="559"/>
      <c r="R216" s="584"/>
      <c r="W216" s="576"/>
    </row>
    <row r="217" spans="2:23" ht="20.25" customHeight="1">
      <c r="C217" s="44" t="s">
        <v>239</v>
      </c>
      <c r="G217" s="582"/>
      <c r="H217" s="582"/>
      <c r="I217" s="582"/>
      <c r="J217" s="582"/>
      <c r="K217" s="582"/>
      <c r="L217" s="582"/>
      <c r="M217" s="582"/>
      <c r="N217" s="582"/>
      <c r="O217" s="582"/>
      <c r="P217" s="1153">
        <f>'はじめに（ほ場一覧）'!$J$2</f>
        <v>0</v>
      </c>
      <c r="Q217" s="1153"/>
      <c r="R217" s="586"/>
      <c r="S217" s="583"/>
      <c r="T217" s="71"/>
    </row>
    <row r="218" spans="2:23" ht="9" customHeight="1">
      <c r="C218" s="44" t="s">
        <v>1</v>
      </c>
    </row>
    <row r="219" spans="2:23" ht="16.5">
      <c r="C219" s="44" t="s">
        <v>239</v>
      </c>
      <c r="D219" s="1154" t="s">
        <v>629</v>
      </c>
      <c r="E219" s="1154"/>
      <c r="F219" s="1154"/>
      <c r="G219" s="1154"/>
      <c r="H219" s="1154"/>
      <c r="I219" s="1154"/>
      <c r="J219" s="1154"/>
      <c r="K219" s="1154"/>
      <c r="L219" s="1154"/>
      <c r="M219" s="1154"/>
      <c r="N219" s="1154"/>
      <c r="O219" s="1154"/>
      <c r="P219" s="1154"/>
      <c r="Q219" s="1154"/>
      <c r="R219" s="558"/>
      <c r="S219" s="44"/>
    </row>
    <row r="220" spans="2:23" ht="9" customHeight="1">
      <c r="C220" s="560"/>
      <c r="D220" s="560"/>
      <c r="E220" s="560"/>
      <c r="F220" s="560"/>
      <c r="G220" s="560"/>
      <c r="H220" s="560"/>
      <c r="I220" s="560"/>
      <c r="J220" s="560"/>
      <c r="K220" s="560"/>
      <c r="L220" s="560"/>
      <c r="M220" s="560"/>
      <c r="N220" s="560"/>
      <c r="O220" s="560"/>
      <c r="P220" s="560"/>
      <c r="Q220" s="560"/>
      <c r="R220" s="560"/>
      <c r="S220" s="559"/>
      <c r="T220" s="559"/>
    </row>
    <row r="221" spans="2:23" s="561" customFormat="1" ht="27.95" customHeight="1">
      <c r="C221" s="562"/>
      <c r="D221" s="563"/>
      <c r="E221" s="564" t="s">
        <v>630</v>
      </c>
      <c r="F221" s="1141" t="s">
        <v>631</v>
      </c>
      <c r="G221" s="1142"/>
      <c r="H221" s="1142"/>
      <c r="I221" s="1143"/>
      <c r="J221" s="565" t="s">
        <v>632</v>
      </c>
      <c r="K221" s="566"/>
      <c r="L221" s="563"/>
      <c r="M221" s="564" t="s">
        <v>630</v>
      </c>
      <c r="N221" s="1141" t="s">
        <v>633</v>
      </c>
      <c r="O221" s="1142"/>
      <c r="P221" s="1142"/>
      <c r="Q221" s="1143"/>
      <c r="R221" s="565" t="s">
        <v>632</v>
      </c>
      <c r="S221" s="567"/>
      <c r="T221" s="567"/>
      <c r="W221" s="559"/>
    </row>
    <row r="222" spans="2:23" s="561" customFormat="1" ht="27.95" customHeight="1">
      <c r="C222" s="562"/>
      <c r="D222" s="568">
        <v>1</v>
      </c>
      <c r="E222" s="569" t="s">
        <v>17</v>
      </c>
      <c r="F222" s="1135" t="s">
        <v>634</v>
      </c>
      <c r="G222" s="1136"/>
      <c r="H222" s="1136"/>
      <c r="I222" s="1137"/>
      <c r="J222" s="569" t="s">
        <v>17</v>
      </c>
      <c r="K222" s="566"/>
      <c r="L222" s="568">
        <v>12</v>
      </c>
      <c r="M222" s="569" t="s">
        <v>17</v>
      </c>
      <c r="N222" s="1135" t="s">
        <v>635</v>
      </c>
      <c r="O222" s="1136"/>
      <c r="P222" s="1136"/>
      <c r="Q222" s="1137"/>
      <c r="R222" s="569" t="s">
        <v>17</v>
      </c>
      <c r="S222" s="570"/>
      <c r="T222" s="567"/>
      <c r="W222" s="567"/>
    </row>
    <row r="223" spans="2:23" s="561" customFormat="1" ht="27.95" customHeight="1">
      <c r="C223" s="562"/>
      <c r="D223" s="568">
        <v>2</v>
      </c>
      <c r="E223" s="569" t="s">
        <v>17</v>
      </c>
      <c r="F223" s="1135" t="s">
        <v>636</v>
      </c>
      <c r="G223" s="1136"/>
      <c r="H223" s="1136"/>
      <c r="I223" s="1137"/>
      <c r="J223" s="569" t="s">
        <v>17</v>
      </c>
      <c r="K223" s="566"/>
      <c r="L223" s="571"/>
      <c r="M223" s="570"/>
      <c r="N223" s="572"/>
      <c r="O223" s="572"/>
      <c r="P223" s="572"/>
      <c r="Q223" s="572"/>
      <c r="R223" s="570"/>
      <c r="S223" s="570"/>
      <c r="T223" s="567"/>
      <c r="W223" s="567"/>
    </row>
    <row r="224" spans="2:23" s="561" customFormat="1" ht="27.95" customHeight="1">
      <c r="C224" s="562"/>
      <c r="D224" s="568">
        <v>3</v>
      </c>
      <c r="E224" s="569" t="s">
        <v>17</v>
      </c>
      <c r="F224" s="1144" t="s">
        <v>637</v>
      </c>
      <c r="G224" s="1145"/>
      <c r="H224" s="1145"/>
      <c r="I224" s="1146"/>
      <c r="J224" s="569" t="s">
        <v>17</v>
      </c>
      <c r="K224" s="566"/>
      <c r="L224" s="563"/>
      <c r="M224" s="564" t="s">
        <v>630</v>
      </c>
      <c r="N224" s="1141" t="s">
        <v>638</v>
      </c>
      <c r="O224" s="1142"/>
      <c r="P224" s="1142"/>
      <c r="Q224" s="1143"/>
      <c r="R224" s="565" t="s">
        <v>632</v>
      </c>
      <c r="S224" s="570"/>
      <c r="T224" s="567"/>
      <c r="W224" s="567"/>
    </row>
    <row r="225" spans="3:23" s="561" customFormat="1" ht="27.95" customHeight="1">
      <c r="C225" s="562"/>
      <c r="D225" s="568">
        <v>4</v>
      </c>
      <c r="E225" s="569" t="s">
        <v>17</v>
      </c>
      <c r="F225" s="1144" t="s">
        <v>639</v>
      </c>
      <c r="G225" s="1145"/>
      <c r="H225" s="1145"/>
      <c r="I225" s="1146"/>
      <c r="J225" s="569" t="s">
        <v>17</v>
      </c>
      <c r="K225" s="566"/>
      <c r="L225" s="568">
        <v>13</v>
      </c>
      <c r="M225" s="569" t="s">
        <v>17</v>
      </c>
      <c r="N225" s="1150" t="s">
        <v>640</v>
      </c>
      <c r="O225" s="1151"/>
      <c r="P225" s="1151"/>
      <c r="Q225" s="1152"/>
      <c r="R225" s="569" t="s">
        <v>17</v>
      </c>
      <c r="S225" s="570"/>
      <c r="T225" s="567"/>
      <c r="W225" s="567"/>
    </row>
    <row r="226" spans="3:23" s="561" customFormat="1" ht="27.95" customHeight="1">
      <c r="C226" s="562"/>
      <c r="D226" s="571"/>
      <c r="E226" s="570"/>
      <c r="F226" s="1140"/>
      <c r="G226" s="1140"/>
      <c r="H226" s="1140"/>
      <c r="I226" s="1140"/>
      <c r="J226" s="570"/>
      <c r="K226" s="566"/>
      <c r="L226" s="571"/>
      <c r="M226" s="570"/>
      <c r="N226" s="1140"/>
      <c r="O226" s="1140"/>
      <c r="P226" s="1140"/>
      <c r="Q226" s="1140"/>
      <c r="R226" s="570"/>
      <c r="S226" s="570"/>
      <c r="T226" s="567"/>
      <c r="W226" s="567"/>
    </row>
    <row r="227" spans="3:23" s="561" customFormat="1" ht="27.95" customHeight="1">
      <c r="C227" s="562"/>
      <c r="D227" s="563"/>
      <c r="E227" s="564" t="s">
        <v>630</v>
      </c>
      <c r="F227" s="1141" t="s">
        <v>641</v>
      </c>
      <c r="G227" s="1142"/>
      <c r="H227" s="1142"/>
      <c r="I227" s="1143"/>
      <c r="J227" s="565" t="s">
        <v>632</v>
      </c>
      <c r="K227" s="566"/>
      <c r="L227" s="563"/>
      <c r="M227" s="564" t="s">
        <v>630</v>
      </c>
      <c r="N227" s="1141" t="s">
        <v>642</v>
      </c>
      <c r="O227" s="1142"/>
      <c r="P227" s="1142"/>
      <c r="Q227" s="1143"/>
      <c r="R227" s="565" t="s">
        <v>632</v>
      </c>
      <c r="S227" s="570"/>
      <c r="T227" s="567"/>
      <c r="W227" s="567"/>
    </row>
    <row r="228" spans="3:23" s="561" customFormat="1" ht="27.95" customHeight="1">
      <c r="C228" s="562"/>
      <c r="D228" s="568">
        <v>5</v>
      </c>
      <c r="E228" s="569" t="s">
        <v>17</v>
      </c>
      <c r="F228" s="1144" t="s">
        <v>643</v>
      </c>
      <c r="G228" s="1145"/>
      <c r="H228" s="1145"/>
      <c r="I228" s="1146"/>
      <c r="J228" s="569" t="s">
        <v>17</v>
      </c>
      <c r="K228" s="566"/>
      <c r="L228" s="568">
        <v>14</v>
      </c>
      <c r="M228" s="569" t="s">
        <v>17</v>
      </c>
      <c r="N228" s="1150" t="s">
        <v>644</v>
      </c>
      <c r="O228" s="1151"/>
      <c r="P228" s="1151"/>
      <c r="Q228" s="1152"/>
      <c r="R228" s="569" t="s">
        <v>17</v>
      </c>
      <c r="S228" s="570"/>
      <c r="T228" s="567"/>
      <c r="W228" s="567"/>
    </row>
    <row r="229" spans="3:23" s="561" customFormat="1" ht="27.95" customHeight="1">
      <c r="C229" s="562"/>
      <c r="D229" s="568">
        <v>6</v>
      </c>
      <c r="E229" s="569" t="s">
        <v>17</v>
      </c>
      <c r="F229" s="1147" t="s">
        <v>645</v>
      </c>
      <c r="G229" s="1148"/>
      <c r="H229" s="1148"/>
      <c r="I229" s="1149"/>
      <c r="J229" s="569" t="s">
        <v>17</v>
      </c>
      <c r="K229" s="566"/>
      <c r="L229" s="568">
        <v>15</v>
      </c>
      <c r="M229" s="569" t="s">
        <v>17</v>
      </c>
      <c r="N229" s="1144" t="s">
        <v>646</v>
      </c>
      <c r="O229" s="1145"/>
      <c r="P229" s="1145"/>
      <c r="Q229" s="1146"/>
      <c r="R229" s="569" t="s">
        <v>17</v>
      </c>
      <c r="S229" s="570"/>
      <c r="T229" s="567"/>
      <c r="W229" s="567"/>
    </row>
    <row r="230" spans="3:23" s="561" customFormat="1" ht="27.95" customHeight="1">
      <c r="C230" s="562"/>
      <c r="D230" s="568">
        <v>7</v>
      </c>
      <c r="E230" s="569" t="s">
        <v>17</v>
      </c>
      <c r="F230" s="1144" t="s">
        <v>647</v>
      </c>
      <c r="G230" s="1145"/>
      <c r="H230" s="1145"/>
      <c r="I230" s="1146"/>
      <c r="J230" s="569" t="s">
        <v>17</v>
      </c>
      <c r="K230" s="566"/>
      <c r="L230" s="571"/>
      <c r="M230" s="570"/>
      <c r="N230" s="1140"/>
      <c r="O230" s="1140"/>
      <c r="P230" s="1140"/>
      <c r="Q230" s="1140"/>
      <c r="R230" s="570"/>
      <c r="S230" s="570"/>
      <c r="T230" s="567"/>
      <c r="W230" s="567"/>
    </row>
    <row r="231" spans="3:23" s="561" customFormat="1" ht="27.95" customHeight="1">
      <c r="C231" s="562"/>
      <c r="D231" s="568">
        <v>8</v>
      </c>
      <c r="E231" s="569" t="s">
        <v>17</v>
      </c>
      <c r="F231" s="1135" t="s">
        <v>648</v>
      </c>
      <c r="G231" s="1136"/>
      <c r="H231" s="1136"/>
      <c r="I231" s="1137"/>
      <c r="J231" s="569" t="s">
        <v>17</v>
      </c>
      <c r="K231" s="566"/>
      <c r="L231" s="563"/>
      <c r="M231" s="564" t="s">
        <v>630</v>
      </c>
      <c r="N231" s="1141" t="s">
        <v>649</v>
      </c>
      <c r="O231" s="1142"/>
      <c r="P231" s="1142"/>
      <c r="Q231" s="1143"/>
      <c r="R231" s="565" t="s">
        <v>632</v>
      </c>
      <c r="S231" s="570"/>
      <c r="T231" s="567"/>
      <c r="W231" s="567"/>
    </row>
    <row r="232" spans="3:23" s="561" customFormat="1" ht="27.95" customHeight="1">
      <c r="C232" s="562"/>
      <c r="D232" s="568">
        <v>9</v>
      </c>
      <c r="E232" s="569" t="s">
        <v>17</v>
      </c>
      <c r="F232" s="1135" t="s">
        <v>650</v>
      </c>
      <c r="G232" s="1136"/>
      <c r="H232" s="1136"/>
      <c r="I232" s="1137"/>
      <c r="J232" s="569" t="s">
        <v>17</v>
      </c>
      <c r="K232" s="566"/>
      <c r="L232" s="568">
        <v>16</v>
      </c>
      <c r="M232" s="569" t="s">
        <v>17</v>
      </c>
      <c r="N232" s="1135" t="s">
        <v>651</v>
      </c>
      <c r="O232" s="1136"/>
      <c r="P232" s="1136"/>
      <c r="Q232" s="1137"/>
      <c r="R232" s="569" t="s">
        <v>17</v>
      </c>
      <c r="S232" s="570"/>
      <c r="T232" s="567"/>
      <c r="W232" s="567"/>
    </row>
    <row r="233" spans="3:23" s="561" customFormat="1" ht="27.95" customHeight="1">
      <c r="C233" s="562"/>
      <c r="D233" s="571"/>
      <c r="E233" s="570"/>
      <c r="F233" s="1140"/>
      <c r="G233" s="1140"/>
      <c r="H233" s="1140"/>
      <c r="I233" s="1140"/>
      <c r="J233" s="570"/>
      <c r="K233" s="566"/>
      <c r="L233" s="568">
        <v>17</v>
      </c>
      <c r="M233" s="569" t="s">
        <v>17</v>
      </c>
      <c r="N233" s="1135" t="s">
        <v>652</v>
      </c>
      <c r="O233" s="1136"/>
      <c r="P233" s="1136"/>
      <c r="Q233" s="1137"/>
      <c r="R233" s="569" t="s">
        <v>17</v>
      </c>
      <c r="S233" s="570"/>
      <c r="T233" s="567"/>
      <c r="W233" s="567"/>
    </row>
    <row r="234" spans="3:23" s="561" customFormat="1" ht="27.95" customHeight="1">
      <c r="C234" s="562"/>
      <c r="D234" s="563"/>
      <c r="E234" s="564" t="s">
        <v>630</v>
      </c>
      <c r="F234" s="1141" t="s">
        <v>653</v>
      </c>
      <c r="G234" s="1142"/>
      <c r="H234" s="1142"/>
      <c r="I234" s="1143"/>
      <c r="J234" s="565" t="s">
        <v>632</v>
      </c>
      <c r="K234" s="566"/>
      <c r="L234" s="568">
        <v>18</v>
      </c>
      <c r="M234" s="569" t="s">
        <v>17</v>
      </c>
      <c r="N234" s="1144" t="s">
        <v>654</v>
      </c>
      <c r="O234" s="1145"/>
      <c r="P234" s="1145"/>
      <c r="Q234" s="1146"/>
      <c r="R234" s="569" t="s">
        <v>17</v>
      </c>
      <c r="S234" s="570"/>
      <c r="T234" s="567"/>
      <c r="W234" s="567"/>
    </row>
    <row r="235" spans="3:23" s="561" customFormat="1" ht="27.95" customHeight="1">
      <c r="C235" s="562"/>
      <c r="D235" s="568">
        <v>10</v>
      </c>
      <c r="E235" s="569" t="s">
        <v>17</v>
      </c>
      <c r="F235" s="1135" t="s">
        <v>655</v>
      </c>
      <c r="G235" s="1136"/>
      <c r="H235" s="1136"/>
      <c r="I235" s="1137"/>
      <c r="J235" s="569" t="s">
        <v>17</v>
      </c>
      <c r="K235" s="566"/>
      <c r="L235" s="1124">
        <v>19</v>
      </c>
      <c r="M235" s="1126" t="s">
        <v>17</v>
      </c>
      <c r="N235" s="1128" t="s">
        <v>656</v>
      </c>
      <c r="O235" s="1129"/>
      <c r="P235" s="1129"/>
      <c r="Q235" s="1130"/>
      <c r="R235" s="1138" t="s">
        <v>17</v>
      </c>
      <c r="S235" s="570"/>
      <c r="T235" s="567"/>
      <c r="W235" s="567"/>
    </row>
    <row r="236" spans="3:23" s="561" customFormat="1" ht="14.1" customHeight="1">
      <c r="C236" s="562"/>
      <c r="D236" s="1124">
        <v>11</v>
      </c>
      <c r="E236" s="1126" t="s">
        <v>17</v>
      </c>
      <c r="F236" s="1128" t="s">
        <v>657</v>
      </c>
      <c r="G236" s="1129"/>
      <c r="H236" s="1129"/>
      <c r="I236" s="1130"/>
      <c r="J236" s="1126" t="s">
        <v>17</v>
      </c>
      <c r="K236" s="566"/>
      <c r="L236" s="1125"/>
      <c r="M236" s="1127"/>
      <c r="N236" s="1131"/>
      <c r="O236" s="1132"/>
      <c r="P236" s="1132"/>
      <c r="Q236" s="1133"/>
      <c r="R236" s="1139"/>
      <c r="S236" s="570"/>
      <c r="T236" s="567"/>
      <c r="W236" s="567"/>
    </row>
    <row r="237" spans="3:23" s="561" customFormat="1" ht="27.95" customHeight="1">
      <c r="C237" s="562"/>
      <c r="D237" s="1125"/>
      <c r="E237" s="1127"/>
      <c r="F237" s="1131"/>
      <c r="G237" s="1132"/>
      <c r="H237" s="1132"/>
      <c r="I237" s="1133"/>
      <c r="J237" s="1127"/>
      <c r="K237" s="566"/>
      <c r="L237" s="571"/>
      <c r="M237" s="571"/>
      <c r="N237" s="1134" t="s">
        <v>658</v>
      </c>
      <c r="O237" s="1134"/>
      <c r="P237" s="1134"/>
      <c r="Q237" s="1134"/>
      <c r="R237" s="573" t="s">
        <v>17</v>
      </c>
      <c r="S237" s="570"/>
      <c r="T237" s="567"/>
      <c r="W237" s="567"/>
    </row>
    <row r="238" spans="3:23" s="561" customFormat="1" ht="10.5" customHeight="1">
      <c r="C238" s="562"/>
      <c r="D238" s="571"/>
      <c r="E238" s="570"/>
      <c r="F238" s="571"/>
      <c r="G238" s="571"/>
      <c r="H238" s="571"/>
      <c r="I238" s="571"/>
      <c r="J238" s="570"/>
      <c r="K238" s="566"/>
      <c r="L238" s="571"/>
      <c r="M238" s="570"/>
      <c r="N238" s="574"/>
      <c r="O238" s="574"/>
      <c r="P238" s="574"/>
      <c r="Q238" s="574"/>
      <c r="R238" s="570"/>
      <c r="S238" s="570"/>
      <c r="T238" s="567"/>
      <c r="W238" s="567"/>
    </row>
    <row r="239" spans="3:23" s="561" customFormat="1" ht="14.25" customHeight="1">
      <c r="C239" s="562"/>
      <c r="D239" s="1123" t="s">
        <v>659</v>
      </c>
      <c r="E239" s="1123"/>
      <c r="F239" s="1123"/>
      <c r="G239" s="1123"/>
      <c r="H239" s="1123"/>
      <c r="I239" s="1123"/>
      <c r="J239" s="1123"/>
      <c r="K239" s="1123"/>
      <c r="L239" s="1123"/>
      <c r="M239" s="1123"/>
      <c r="N239" s="1123"/>
      <c r="O239" s="1123"/>
      <c r="P239" s="574"/>
      <c r="Q239" s="574"/>
      <c r="R239" s="570"/>
      <c r="S239" s="570"/>
      <c r="T239" s="567"/>
      <c r="W239" s="567"/>
    </row>
    <row r="240" spans="3:23" s="561" customFormat="1" ht="14.25" customHeight="1">
      <c r="C240" s="562"/>
      <c r="D240" s="1123" t="s">
        <v>660</v>
      </c>
      <c r="E240" s="1123"/>
      <c r="F240" s="1123"/>
      <c r="G240" s="1123"/>
      <c r="H240" s="1123"/>
      <c r="I240" s="1123"/>
      <c r="J240" s="1123"/>
      <c r="K240" s="1123"/>
      <c r="L240" s="1123"/>
      <c r="M240" s="1123"/>
      <c r="N240" s="1123"/>
      <c r="O240" s="1123"/>
      <c r="P240" s="574"/>
      <c r="Q240" s="574"/>
      <c r="R240" s="570"/>
      <c r="S240" s="570"/>
      <c r="T240" s="567"/>
      <c r="W240" s="567"/>
    </row>
    <row r="241" spans="2:23" s="561" customFormat="1" ht="14.25" customHeight="1">
      <c r="C241" s="562"/>
      <c r="D241" s="1123" t="s">
        <v>661</v>
      </c>
      <c r="E241" s="1123"/>
      <c r="F241" s="1123"/>
      <c r="G241" s="1123"/>
      <c r="H241" s="1123"/>
      <c r="I241" s="1123"/>
      <c r="J241" s="1123"/>
      <c r="K241" s="1123"/>
      <c r="L241" s="1123"/>
      <c r="M241" s="1123"/>
      <c r="N241" s="1123"/>
      <c r="O241" s="1123"/>
      <c r="P241" s="574"/>
      <c r="Q241" s="574"/>
      <c r="R241" s="570"/>
      <c r="S241" s="570"/>
      <c r="T241" s="567"/>
      <c r="W241" s="567"/>
    </row>
    <row r="242" spans="2:23" ht="20.25" customHeight="1">
      <c r="B242" s="559"/>
      <c r="C242" s="560" t="s">
        <v>436</v>
      </c>
      <c r="D242" s="560"/>
      <c r="E242" s="560"/>
      <c r="F242" s="560"/>
      <c r="J242" s="560"/>
      <c r="R242" s="560"/>
      <c r="S242" s="575"/>
      <c r="T242" s="575"/>
      <c r="W242" s="576" t="s">
        <v>203</v>
      </c>
    </row>
    <row r="243" spans="2:23" ht="20.25" customHeight="1">
      <c r="B243" s="577"/>
      <c r="C243" s="559"/>
      <c r="D243" s="559"/>
      <c r="E243" s="559"/>
      <c r="F243" s="559"/>
      <c r="G243" s="46"/>
      <c r="H243" s="46"/>
      <c r="J243" s="559"/>
      <c r="M243" s="46"/>
      <c r="P243" s="590"/>
      <c r="Q243" s="608" t="str">
        <f>$Q$3</f>
        <v>令和７年１月　日</v>
      </c>
      <c r="R243" s="559"/>
      <c r="S243" s="578"/>
      <c r="T243" s="579"/>
      <c r="W243" s="576" t="s">
        <v>437</v>
      </c>
    </row>
    <row r="244" spans="2:23" ht="20.25" customHeight="1">
      <c r="B244" s="577"/>
      <c r="C244" s="559"/>
      <c r="D244" s="505" t="str">
        <f>'はじめに（PC）'!$D$3&amp;"長　様"&amp;""</f>
        <v>鳥取市長　様</v>
      </c>
      <c r="E244" s="584"/>
      <c r="F244" s="584"/>
      <c r="G244" s="46"/>
      <c r="H244" s="46"/>
      <c r="J244" s="559"/>
      <c r="M244" s="46"/>
      <c r="P244" s="559" t="s">
        <v>439</v>
      </c>
      <c r="Q244" s="559"/>
      <c r="R244" s="559"/>
      <c r="W244" s="576" t="s">
        <v>438</v>
      </c>
    </row>
    <row r="245" spans="2:23" ht="20.25" customHeight="1">
      <c r="B245" s="577"/>
      <c r="C245" s="559"/>
      <c r="D245" s="559"/>
      <c r="E245" s="559"/>
      <c r="F245" s="559"/>
      <c r="G245" s="46"/>
      <c r="H245" s="1155" t="s">
        <v>662</v>
      </c>
      <c r="I245" s="1155"/>
      <c r="J245" s="1155"/>
      <c r="K245" s="1155"/>
      <c r="L245" s="1155"/>
      <c r="M245" s="1155"/>
      <c r="N245" s="1155"/>
      <c r="O245" s="1155"/>
      <c r="P245" s="1153" t="str">
        <f>'はじめに（PC）'!$D$4</f>
        <v>○○組織</v>
      </c>
      <c r="Q245" s="1153"/>
      <c r="R245" s="585"/>
      <c r="S245" s="580"/>
      <c r="T245" s="71"/>
      <c r="W245" s="576"/>
    </row>
    <row r="246" spans="2:23" ht="20.25" customHeight="1">
      <c r="B246" s="577"/>
      <c r="C246" s="559"/>
      <c r="D246" s="559"/>
      <c r="E246" s="559"/>
      <c r="F246" s="559"/>
      <c r="G246" s="581"/>
      <c r="H246" s="1155"/>
      <c r="I246" s="1155"/>
      <c r="J246" s="1155"/>
      <c r="K246" s="1155"/>
      <c r="L246" s="1155"/>
      <c r="M246" s="1155"/>
      <c r="N246" s="1155"/>
      <c r="O246" s="1155"/>
      <c r="P246" s="559" t="s">
        <v>441</v>
      </c>
      <c r="Q246" s="559"/>
      <c r="R246" s="584"/>
      <c r="W246" s="576"/>
    </row>
    <row r="247" spans="2:23" ht="20.25" customHeight="1">
      <c r="C247" s="44" t="s">
        <v>239</v>
      </c>
      <c r="G247" s="582"/>
      <c r="H247" s="582"/>
      <c r="I247" s="582"/>
      <c r="J247" s="582"/>
      <c r="K247" s="582"/>
      <c r="L247" s="582"/>
      <c r="M247" s="582"/>
      <c r="N247" s="582"/>
      <c r="O247" s="582"/>
      <c r="P247" s="1153">
        <f>'はじめに（ほ場一覧）'!$K$2</f>
        <v>0</v>
      </c>
      <c r="Q247" s="1153"/>
      <c r="R247" s="586"/>
      <c r="S247" s="583"/>
      <c r="T247" s="71"/>
    </row>
    <row r="248" spans="2:23" ht="9" customHeight="1">
      <c r="C248" s="44" t="s">
        <v>1</v>
      </c>
    </row>
    <row r="249" spans="2:23" ht="16.5">
      <c r="C249" s="44" t="s">
        <v>239</v>
      </c>
      <c r="D249" s="1154" t="s">
        <v>629</v>
      </c>
      <c r="E249" s="1154"/>
      <c r="F249" s="1154"/>
      <c r="G249" s="1154"/>
      <c r="H249" s="1154"/>
      <c r="I249" s="1154"/>
      <c r="J249" s="1154"/>
      <c r="K249" s="1154"/>
      <c r="L249" s="1154"/>
      <c r="M249" s="1154"/>
      <c r="N249" s="1154"/>
      <c r="O249" s="1154"/>
      <c r="P249" s="1154"/>
      <c r="Q249" s="1154"/>
      <c r="R249" s="558"/>
      <c r="S249" s="44"/>
    </row>
    <row r="250" spans="2:23" ht="9" customHeight="1">
      <c r="C250" s="560"/>
      <c r="D250" s="560"/>
      <c r="E250" s="560"/>
      <c r="F250" s="560"/>
      <c r="G250" s="560"/>
      <c r="H250" s="560"/>
      <c r="I250" s="560"/>
      <c r="J250" s="560"/>
      <c r="K250" s="560"/>
      <c r="L250" s="560"/>
      <c r="M250" s="560"/>
      <c r="N250" s="560"/>
      <c r="O250" s="560"/>
      <c r="P250" s="560"/>
      <c r="Q250" s="560"/>
      <c r="R250" s="560"/>
      <c r="S250" s="559"/>
      <c r="T250" s="559"/>
    </row>
    <row r="251" spans="2:23" s="561" customFormat="1" ht="27.95" customHeight="1">
      <c r="C251" s="562"/>
      <c r="D251" s="563"/>
      <c r="E251" s="564" t="s">
        <v>630</v>
      </c>
      <c r="F251" s="1141" t="s">
        <v>631</v>
      </c>
      <c r="G251" s="1142"/>
      <c r="H251" s="1142"/>
      <c r="I251" s="1143"/>
      <c r="J251" s="565" t="s">
        <v>632</v>
      </c>
      <c r="K251" s="566"/>
      <c r="L251" s="563"/>
      <c r="M251" s="564" t="s">
        <v>630</v>
      </c>
      <c r="N251" s="1141" t="s">
        <v>633</v>
      </c>
      <c r="O251" s="1142"/>
      <c r="P251" s="1142"/>
      <c r="Q251" s="1143"/>
      <c r="R251" s="565" t="s">
        <v>632</v>
      </c>
      <c r="S251" s="567"/>
      <c r="T251" s="567"/>
      <c r="W251" s="559"/>
    </row>
    <row r="252" spans="2:23" s="561" customFormat="1" ht="27.95" customHeight="1">
      <c r="C252" s="562"/>
      <c r="D252" s="568">
        <v>1</v>
      </c>
      <c r="E252" s="569" t="s">
        <v>17</v>
      </c>
      <c r="F252" s="1135" t="s">
        <v>634</v>
      </c>
      <c r="G252" s="1136"/>
      <c r="H252" s="1136"/>
      <c r="I252" s="1137"/>
      <c r="J252" s="569" t="s">
        <v>17</v>
      </c>
      <c r="K252" s="566"/>
      <c r="L252" s="568">
        <v>12</v>
      </c>
      <c r="M252" s="569" t="s">
        <v>17</v>
      </c>
      <c r="N252" s="1135" t="s">
        <v>635</v>
      </c>
      <c r="O252" s="1136"/>
      <c r="P252" s="1136"/>
      <c r="Q252" s="1137"/>
      <c r="R252" s="569" t="s">
        <v>17</v>
      </c>
      <c r="S252" s="570"/>
      <c r="T252" s="567"/>
      <c r="W252" s="567"/>
    </row>
    <row r="253" spans="2:23" s="561" customFormat="1" ht="27.95" customHeight="1">
      <c r="C253" s="562"/>
      <c r="D253" s="568">
        <v>2</v>
      </c>
      <c r="E253" s="569" t="s">
        <v>17</v>
      </c>
      <c r="F253" s="1135" t="s">
        <v>636</v>
      </c>
      <c r="G253" s="1136"/>
      <c r="H253" s="1136"/>
      <c r="I253" s="1137"/>
      <c r="J253" s="569" t="s">
        <v>17</v>
      </c>
      <c r="K253" s="566"/>
      <c r="L253" s="571"/>
      <c r="M253" s="570"/>
      <c r="N253" s="572"/>
      <c r="O253" s="572"/>
      <c r="P253" s="572"/>
      <c r="Q253" s="572"/>
      <c r="R253" s="570"/>
      <c r="S253" s="570"/>
      <c r="T253" s="567"/>
      <c r="W253" s="567"/>
    </row>
    <row r="254" spans="2:23" s="561" customFormat="1" ht="27.95" customHeight="1">
      <c r="C254" s="562"/>
      <c r="D254" s="568">
        <v>3</v>
      </c>
      <c r="E254" s="569" t="s">
        <v>17</v>
      </c>
      <c r="F254" s="1144" t="s">
        <v>637</v>
      </c>
      <c r="G254" s="1145"/>
      <c r="H254" s="1145"/>
      <c r="I254" s="1146"/>
      <c r="J254" s="569" t="s">
        <v>17</v>
      </c>
      <c r="K254" s="566"/>
      <c r="L254" s="563"/>
      <c r="M254" s="564" t="s">
        <v>630</v>
      </c>
      <c r="N254" s="1141" t="s">
        <v>638</v>
      </c>
      <c r="O254" s="1142"/>
      <c r="P254" s="1142"/>
      <c r="Q254" s="1143"/>
      <c r="R254" s="565" t="s">
        <v>632</v>
      </c>
      <c r="S254" s="570"/>
      <c r="T254" s="567"/>
      <c r="W254" s="567"/>
    </row>
    <row r="255" spans="2:23" s="561" customFormat="1" ht="27.95" customHeight="1">
      <c r="C255" s="562"/>
      <c r="D255" s="568">
        <v>4</v>
      </c>
      <c r="E255" s="569" t="s">
        <v>17</v>
      </c>
      <c r="F255" s="1144" t="s">
        <v>639</v>
      </c>
      <c r="G255" s="1145"/>
      <c r="H255" s="1145"/>
      <c r="I255" s="1146"/>
      <c r="J255" s="569" t="s">
        <v>17</v>
      </c>
      <c r="K255" s="566"/>
      <c r="L255" s="568">
        <v>13</v>
      </c>
      <c r="M255" s="569" t="s">
        <v>17</v>
      </c>
      <c r="N255" s="1150" t="s">
        <v>640</v>
      </c>
      <c r="O255" s="1151"/>
      <c r="P255" s="1151"/>
      <c r="Q255" s="1152"/>
      <c r="R255" s="569" t="s">
        <v>17</v>
      </c>
      <c r="S255" s="570"/>
      <c r="T255" s="567"/>
      <c r="W255" s="567"/>
    </row>
    <row r="256" spans="2:23" s="561" customFormat="1" ht="27.95" customHeight="1">
      <c r="C256" s="562"/>
      <c r="D256" s="571"/>
      <c r="E256" s="570"/>
      <c r="F256" s="1140"/>
      <c r="G256" s="1140"/>
      <c r="H256" s="1140"/>
      <c r="I256" s="1140"/>
      <c r="J256" s="570"/>
      <c r="K256" s="566"/>
      <c r="L256" s="571"/>
      <c r="M256" s="570"/>
      <c r="N256" s="1140"/>
      <c r="O256" s="1140"/>
      <c r="P256" s="1140"/>
      <c r="Q256" s="1140"/>
      <c r="R256" s="570"/>
      <c r="S256" s="570"/>
      <c r="T256" s="567"/>
      <c r="W256" s="567"/>
    </row>
    <row r="257" spans="2:23" s="561" customFormat="1" ht="27.95" customHeight="1">
      <c r="C257" s="562"/>
      <c r="D257" s="563"/>
      <c r="E257" s="564" t="s">
        <v>630</v>
      </c>
      <c r="F257" s="1141" t="s">
        <v>641</v>
      </c>
      <c r="G257" s="1142"/>
      <c r="H257" s="1142"/>
      <c r="I257" s="1143"/>
      <c r="J257" s="565" t="s">
        <v>632</v>
      </c>
      <c r="K257" s="566"/>
      <c r="L257" s="563"/>
      <c r="M257" s="564" t="s">
        <v>630</v>
      </c>
      <c r="N257" s="1141" t="s">
        <v>642</v>
      </c>
      <c r="O257" s="1142"/>
      <c r="P257" s="1142"/>
      <c r="Q257" s="1143"/>
      <c r="R257" s="565" t="s">
        <v>632</v>
      </c>
      <c r="S257" s="570"/>
      <c r="T257" s="567"/>
      <c r="W257" s="567"/>
    </row>
    <row r="258" spans="2:23" s="561" customFormat="1" ht="27.95" customHeight="1">
      <c r="C258" s="562"/>
      <c r="D258" s="568">
        <v>5</v>
      </c>
      <c r="E258" s="569" t="s">
        <v>17</v>
      </c>
      <c r="F258" s="1144" t="s">
        <v>643</v>
      </c>
      <c r="G258" s="1145"/>
      <c r="H258" s="1145"/>
      <c r="I258" s="1146"/>
      <c r="J258" s="569" t="s">
        <v>17</v>
      </c>
      <c r="K258" s="566"/>
      <c r="L258" s="568">
        <v>14</v>
      </c>
      <c r="M258" s="569" t="s">
        <v>17</v>
      </c>
      <c r="N258" s="1150" t="s">
        <v>644</v>
      </c>
      <c r="O258" s="1151"/>
      <c r="P258" s="1151"/>
      <c r="Q258" s="1152"/>
      <c r="R258" s="569" t="s">
        <v>17</v>
      </c>
      <c r="S258" s="570"/>
      <c r="T258" s="567"/>
      <c r="W258" s="567"/>
    </row>
    <row r="259" spans="2:23" s="561" customFormat="1" ht="27.95" customHeight="1">
      <c r="C259" s="562"/>
      <c r="D259" s="568">
        <v>6</v>
      </c>
      <c r="E259" s="569" t="s">
        <v>17</v>
      </c>
      <c r="F259" s="1147" t="s">
        <v>645</v>
      </c>
      <c r="G259" s="1148"/>
      <c r="H259" s="1148"/>
      <c r="I259" s="1149"/>
      <c r="J259" s="569" t="s">
        <v>17</v>
      </c>
      <c r="K259" s="566"/>
      <c r="L259" s="568">
        <v>15</v>
      </c>
      <c r="M259" s="569" t="s">
        <v>17</v>
      </c>
      <c r="N259" s="1144" t="s">
        <v>646</v>
      </c>
      <c r="O259" s="1145"/>
      <c r="P259" s="1145"/>
      <c r="Q259" s="1146"/>
      <c r="R259" s="569" t="s">
        <v>17</v>
      </c>
      <c r="S259" s="570"/>
      <c r="T259" s="567"/>
      <c r="W259" s="567"/>
    </row>
    <row r="260" spans="2:23" s="561" customFormat="1" ht="27.95" customHeight="1">
      <c r="C260" s="562"/>
      <c r="D260" s="568">
        <v>7</v>
      </c>
      <c r="E260" s="569" t="s">
        <v>17</v>
      </c>
      <c r="F260" s="1144" t="s">
        <v>647</v>
      </c>
      <c r="G260" s="1145"/>
      <c r="H260" s="1145"/>
      <c r="I260" s="1146"/>
      <c r="J260" s="569" t="s">
        <v>17</v>
      </c>
      <c r="K260" s="566"/>
      <c r="L260" s="571"/>
      <c r="M260" s="570"/>
      <c r="N260" s="1140"/>
      <c r="O260" s="1140"/>
      <c r="P260" s="1140"/>
      <c r="Q260" s="1140"/>
      <c r="R260" s="570"/>
      <c r="S260" s="570"/>
      <c r="T260" s="567"/>
      <c r="W260" s="567"/>
    </row>
    <row r="261" spans="2:23" s="561" customFormat="1" ht="27.95" customHeight="1">
      <c r="C261" s="562"/>
      <c r="D261" s="568">
        <v>8</v>
      </c>
      <c r="E261" s="569" t="s">
        <v>17</v>
      </c>
      <c r="F261" s="1135" t="s">
        <v>648</v>
      </c>
      <c r="G261" s="1136"/>
      <c r="H261" s="1136"/>
      <c r="I261" s="1137"/>
      <c r="J261" s="569" t="s">
        <v>17</v>
      </c>
      <c r="K261" s="566"/>
      <c r="L261" s="563"/>
      <c r="M261" s="564" t="s">
        <v>630</v>
      </c>
      <c r="N261" s="1141" t="s">
        <v>649</v>
      </c>
      <c r="O261" s="1142"/>
      <c r="P261" s="1142"/>
      <c r="Q261" s="1143"/>
      <c r="R261" s="565" t="s">
        <v>632</v>
      </c>
      <c r="S261" s="570"/>
      <c r="T261" s="567"/>
      <c r="W261" s="567"/>
    </row>
    <row r="262" spans="2:23" s="561" customFormat="1" ht="27.95" customHeight="1">
      <c r="C262" s="562"/>
      <c r="D262" s="568">
        <v>9</v>
      </c>
      <c r="E262" s="569" t="s">
        <v>17</v>
      </c>
      <c r="F262" s="1135" t="s">
        <v>650</v>
      </c>
      <c r="G262" s="1136"/>
      <c r="H262" s="1136"/>
      <c r="I262" s="1137"/>
      <c r="J262" s="569" t="s">
        <v>17</v>
      </c>
      <c r="K262" s="566"/>
      <c r="L262" s="568">
        <v>16</v>
      </c>
      <c r="M262" s="569" t="s">
        <v>17</v>
      </c>
      <c r="N262" s="1135" t="s">
        <v>651</v>
      </c>
      <c r="O262" s="1136"/>
      <c r="P262" s="1136"/>
      <c r="Q262" s="1137"/>
      <c r="R262" s="569" t="s">
        <v>17</v>
      </c>
      <c r="S262" s="570"/>
      <c r="T262" s="567"/>
      <c r="W262" s="567"/>
    </row>
    <row r="263" spans="2:23" s="561" customFormat="1" ht="27.95" customHeight="1">
      <c r="C263" s="562"/>
      <c r="D263" s="571"/>
      <c r="E263" s="570"/>
      <c r="F263" s="1140"/>
      <c r="G263" s="1140"/>
      <c r="H263" s="1140"/>
      <c r="I263" s="1140"/>
      <c r="J263" s="570"/>
      <c r="K263" s="566"/>
      <c r="L263" s="568">
        <v>17</v>
      </c>
      <c r="M263" s="569" t="s">
        <v>17</v>
      </c>
      <c r="N263" s="1135" t="s">
        <v>652</v>
      </c>
      <c r="O263" s="1136"/>
      <c r="P263" s="1136"/>
      <c r="Q263" s="1137"/>
      <c r="R263" s="569" t="s">
        <v>17</v>
      </c>
      <c r="S263" s="570"/>
      <c r="T263" s="567"/>
      <c r="W263" s="567"/>
    </row>
    <row r="264" spans="2:23" s="561" customFormat="1" ht="27.95" customHeight="1">
      <c r="C264" s="562"/>
      <c r="D264" s="563"/>
      <c r="E264" s="564" t="s">
        <v>630</v>
      </c>
      <c r="F264" s="1141" t="s">
        <v>653</v>
      </c>
      <c r="G264" s="1142"/>
      <c r="H264" s="1142"/>
      <c r="I264" s="1143"/>
      <c r="J264" s="565" t="s">
        <v>632</v>
      </c>
      <c r="K264" s="566"/>
      <c r="L264" s="568">
        <v>18</v>
      </c>
      <c r="M264" s="569" t="s">
        <v>17</v>
      </c>
      <c r="N264" s="1144" t="s">
        <v>654</v>
      </c>
      <c r="O264" s="1145"/>
      <c r="P264" s="1145"/>
      <c r="Q264" s="1146"/>
      <c r="R264" s="569" t="s">
        <v>17</v>
      </c>
      <c r="S264" s="570"/>
      <c r="T264" s="567"/>
      <c r="W264" s="567"/>
    </row>
    <row r="265" spans="2:23" s="561" customFormat="1" ht="27.95" customHeight="1">
      <c r="C265" s="562"/>
      <c r="D265" s="568">
        <v>10</v>
      </c>
      <c r="E265" s="569" t="s">
        <v>17</v>
      </c>
      <c r="F265" s="1135" t="s">
        <v>655</v>
      </c>
      <c r="G265" s="1136"/>
      <c r="H265" s="1136"/>
      <c r="I265" s="1137"/>
      <c r="J265" s="569" t="s">
        <v>17</v>
      </c>
      <c r="K265" s="566"/>
      <c r="L265" s="1124">
        <v>19</v>
      </c>
      <c r="M265" s="1126" t="s">
        <v>17</v>
      </c>
      <c r="N265" s="1128" t="s">
        <v>656</v>
      </c>
      <c r="O265" s="1129"/>
      <c r="P265" s="1129"/>
      <c r="Q265" s="1130"/>
      <c r="R265" s="1138" t="s">
        <v>17</v>
      </c>
      <c r="S265" s="570"/>
      <c r="T265" s="567"/>
      <c r="W265" s="567"/>
    </row>
    <row r="266" spans="2:23" s="561" customFormat="1" ht="14.1" customHeight="1">
      <c r="C266" s="562"/>
      <c r="D266" s="1124">
        <v>11</v>
      </c>
      <c r="E266" s="1126" t="s">
        <v>17</v>
      </c>
      <c r="F266" s="1128" t="s">
        <v>657</v>
      </c>
      <c r="G266" s="1129"/>
      <c r="H266" s="1129"/>
      <c r="I266" s="1130"/>
      <c r="J266" s="1126" t="s">
        <v>17</v>
      </c>
      <c r="K266" s="566"/>
      <c r="L266" s="1125"/>
      <c r="M266" s="1127"/>
      <c r="N266" s="1131"/>
      <c r="O266" s="1132"/>
      <c r="P266" s="1132"/>
      <c r="Q266" s="1133"/>
      <c r="R266" s="1139"/>
      <c r="S266" s="570"/>
      <c r="T266" s="567"/>
      <c r="W266" s="567"/>
    </row>
    <row r="267" spans="2:23" s="561" customFormat="1" ht="27.95" customHeight="1">
      <c r="C267" s="562"/>
      <c r="D267" s="1125"/>
      <c r="E267" s="1127"/>
      <c r="F267" s="1131"/>
      <c r="G267" s="1132"/>
      <c r="H267" s="1132"/>
      <c r="I267" s="1133"/>
      <c r="J267" s="1127"/>
      <c r="K267" s="566"/>
      <c r="L267" s="571"/>
      <c r="M267" s="571"/>
      <c r="N267" s="1134" t="s">
        <v>658</v>
      </c>
      <c r="O267" s="1134"/>
      <c r="P267" s="1134"/>
      <c r="Q267" s="1134"/>
      <c r="R267" s="573" t="s">
        <v>17</v>
      </c>
      <c r="S267" s="570"/>
      <c r="T267" s="567"/>
      <c r="W267" s="567"/>
    </row>
    <row r="268" spans="2:23" s="561" customFormat="1" ht="10.5" customHeight="1">
      <c r="C268" s="562"/>
      <c r="D268" s="571"/>
      <c r="E268" s="570"/>
      <c r="F268" s="571"/>
      <c r="G268" s="571"/>
      <c r="H268" s="571"/>
      <c r="I268" s="571"/>
      <c r="J268" s="570"/>
      <c r="K268" s="566"/>
      <c r="L268" s="571"/>
      <c r="M268" s="570"/>
      <c r="N268" s="574"/>
      <c r="O268" s="574"/>
      <c r="P268" s="574"/>
      <c r="Q268" s="574"/>
      <c r="R268" s="570"/>
      <c r="S268" s="570"/>
      <c r="T268" s="567"/>
      <c r="W268" s="567"/>
    </row>
    <row r="269" spans="2:23" s="561" customFormat="1" ht="14.25" customHeight="1">
      <c r="C269" s="562"/>
      <c r="D269" s="1123" t="s">
        <v>659</v>
      </c>
      <c r="E269" s="1123"/>
      <c r="F269" s="1123"/>
      <c r="G269" s="1123"/>
      <c r="H269" s="1123"/>
      <c r="I269" s="1123"/>
      <c r="J269" s="1123"/>
      <c r="K269" s="1123"/>
      <c r="L269" s="1123"/>
      <c r="M269" s="1123"/>
      <c r="N269" s="1123"/>
      <c r="O269" s="1123"/>
      <c r="P269" s="574"/>
      <c r="Q269" s="574"/>
      <c r="R269" s="570"/>
      <c r="S269" s="570"/>
      <c r="T269" s="567"/>
      <c r="W269" s="567"/>
    </row>
    <row r="270" spans="2:23" s="561" customFormat="1" ht="14.25" customHeight="1">
      <c r="C270" s="562"/>
      <c r="D270" s="1123" t="s">
        <v>660</v>
      </c>
      <c r="E270" s="1123"/>
      <c r="F270" s="1123"/>
      <c r="G270" s="1123"/>
      <c r="H270" s="1123"/>
      <c r="I270" s="1123"/>
      <c r="J270" s="1123"/>
      <c r="K270" s="1123"/>
      <c r="L270" s="1123"/>
      <c r="M270" s="1123"/>
      <c r="N270" s="1123"/>
      <c r="O270" s="1123"/>
      <c r="P270" s="574"/>
      <c r="Q270" s="574"/>
      <c r="R270" s="570"/>
      <c r="S270" s="570"/>
      <c r="T270" s="567"/>
      <c r="W270" s="567"/>
    </row>
    <row r="271" spans="2:23" s="561" customFormat="1" ht="14.25" customHeight="1">
      <c r="C271" s="562"/>
      <c r="D271" s="1123" t="s">
        <v>661</v>
      </c>
      <c r="E271" s="1123"/>
      <c r="F271" s="1123"/>
      <c r="G271" s="1123"/>
      <c r="H271" s="1123"/>
      <c r="I271" s="1123"/>
      <c r="J271" s="1123"/>
      <c r="K271" s="1123"/>
      <c r="L271" s="1123"/>
      <c r="M271" s="1123"/>
      <c r="N271" s="1123"/>
      <c r="O271" s="1123"/>
      <c r="P271" s="574"/>
      <c r="Q271" s="574"/>
      <c r="R271" s="570"/>
      <c r="S271" s="570"/>
      <c r="T271" s="567"/>
      <c r="W271" s="567"/>
    </row>
    <row r="272" spans="2:23" ht="20.25" customHeight="1">
      <c r="B272" s="559"/>
      <c r="C272" s="560" t="s">
        <v>436</v>
      </c>
      <c r="D272" s="560"/>
      <c r="E272" s="560"/>
      <c r="F272" s="560"/>
      <c r="J272" s="560"/>
      <c r="R272" s="560"/>
      <c r="S272" s="575"/>
      <c r="T272" s="575"/>
      <c r="W272" s="576" t="s">
        <v>203</v>
      </c>
    </row>
    <row r="273" spans="2:23" ht="20.25" customHeight="1">
      <c r="B273" s="577"/>
      <c r="C273" s="559"/>
      <c r="D273" s="559"/>
      <c r="E273" s="559"/>
      <c r="F273" s="559"/>
      <c r="G273" s="46"/>
      <c r="H273" s="46"/>
      <c r="J273" s="559"/>
      <c r="M273" s="46"/>
      <c r="P273" s="590"/>
      <c r="Q273" s="608" t="str">
        <f>$Q$3</f>
        <v>令和７年１月　日</v>
      </c>
      <c r="R273" s="559"/>
      <c r="S273" s="578"/>
      <c r="T273" s="579"/>
      <c r="W273" s="576" t="s">
        <v>437</v>
      </c>
    </row>
    <row r="274" spans="2:23" ht="20.25" customHeight="1">
      <c r="B274" s="577"/>
      <c r="C274" s="559"/>
      <c r="D274" s="505" t="str">
        <f>'はじめに（PC）'!$D$3&amp;"長　様"&amp;""</f>
        <v>鳥取市長　様</v>
      </c>
      <c r="E274" s="584"/>
      <c r="F274" s="584"/>
      <c r="G274" s="46"/>
      <c r="H274" s="46"/>
      <c r="J274" s="559"/>
      <c r="M274" s="46"/>
      <c r="P274" s="559" t="s">
        <v>439</v>
      </c>
      <c r="Q274" s="559"/>
      <c r="R274" s="559"/>
      <c r="W274" s="576" t="s">
        <v>438</v>
      </c>
    </row>
    <row r="275" spans="2:23" ht="20.25" customHeight="1">
      <c r="B275" s="577"/>
      <c r="C275" s="559"/>
      <c r="D275" s="559"/>
      <c r="E275" s="559"/>
      <c r="F275" s="559"/>
      <c r="G275" s="46"/>
      <c r="H275" s="1155" t="s">
        <v>662</v>
      </c>
      <c r="I275" s="1155"/>
      <c r="J275" s="1155"/>
      <c r="K275" s="1155"/>
      <c r="L275" s="1155"/>
      <c r="M275" s="1155"/>
      <c r="N275" s="1155"/>
      <c r="O275" s="1155"/>
      <c r="P275" s="1153" t="str">
        <f>'はじめに（PC）'!$D$4</f>
        <v>○○組織</v>
      </c>
      <c r="Q275" s="1153"/>
      <c r="R275" s="585"/>
      <c r="S275" s="580"/>
      <c r="T275" s="71"/>
      <c r="W275" s="576"/>
    </row>
    <row r="276" spans="2:23" ht="20.25" customHeight="1">
      <c r="B276" s="577"/>
      <c r="C276" s="559"/>
      <c r="D276" s="559"/>
      <c r="E276" s="559"/>
      <c r="F276" s="559"/>
      <c r="G276" s="581"/>
      <c r="H276" s="1155"/>
      <c r="I276" s="1155"/>
      <c r="J276" s="1155"/>
      <c r="K276" s="1155"/>
      <c r="L276" s="1155"/>
      <c r="M276" s="1155"/>
      <c r="N276" s="1155"/>
      <c r="O276" s="1155"/>
      <c r="P276" s="559" t="s">
        <v>441</v>
      </c>
      <c r="Q276" s="559"/>
      <c r="R276" s="584"/>
      <c r="W276" s="576"/>
    </row>
    <row r="277" spans="2:23" ht="20.25" customHeight="1">
      <c r="C277" s="44" t="s">
        <v>239</v>
      </c>
      <c r="G277" s="582"/>
      <c r="H277" s="582"/>
      <c r="I277" s="582"/>
      <c r="J277" s="582"/>
      <c r="K277" s="582"/>
      <c r="L277" s="582"/>
      <c r="M277" s="582"/>
      <c r="N277" s="582"/>
      <c r="O277" s="582"/>
      <c r="P277" s="1153">
        <f>'はじめに（ほ場一覧）'!$L$2</f>
        <v>0</v>
      </c>
      <c r="Q277" s="1153"/>
      <c r="R277" s="586"/>
      <c r="S277" s="583"/>
      <c r="T277" s="71"/>
    </row>
    <row r="278" spans="2:23" ht="9" customHeight="1">
      <c r="C278" s="44" t="s">
        <v>1</v>
      </c>
    </row>
    <row r="279" spans="2:23" ht="16.5">
      <c r="C279" s="44" t="s">
        <v>239</v>
      </c>
      <c r="D279" s="1154" t="s">
        <v>629</v>
      </c>
      <c r="E279" s="1154"/>
      <c r="F279" s="1154"/>
      <c r="G279" s="1154"/>
      <c r="H279" s="1154"/>
      <c r="I279" s="1154"/>
      <c r="J279" s="1154"/>
      <c r="K279" s="1154"/>
      <c r="L279" s="1154"/>
      <c r="M279" s="1154"/>
      <c r="N279" s="1154"/>
      <c r="O279" s="1154"/>
      <c r="P279" s="1154"/>
      <c r="Q279" s="1154"/>
      <c r="R279" s="558"/>
      <c r="S279" s="44"/>
    </row>
    <row r="280" spans="2:23" ht="9" customHeight="1">
      <c r="C280" s="560"/>
      <c r="D280" s="560"/>
      <c r="E280" s="560"/>
      <c r="F280" s="560"/>
      <c r="G280" s="560"/>
      <c r="H280" s="560"/>
      <c r="I280" s="560"/>
      <c r="J280" s="560"/>
      <c r="K280" s="560"/>
      <c r="L280" s="560"/>
      <c r="M280" s="560"/>
      <c r="N280" s="560"/>
      <c r="O280" s="560"/>
      <c r="P280" s="560"/>
      <c r="Q280" s="560"/>
      <c r="R280" s="560"/>
      <c r="S280" s="559"/>
      <c r="T280" s="559"/>
    </row>
    <row r="281" spans="2:23" s="561" customFormat="1" ht="27.95" customHeight="1">
      <c r="C281" s="562"/>
      <c r="D281" s="563"/>
      <c r="E281" s="564" t="s">
        <v>630</v>
      </c>
      <c r="F281" s="1141" t="s">
        <v>631</v>
      </c>
      <c r="G281" s="1142"/>
      <c r="H281" s="1142"/>
      <c r="I281" s="1143"/>
      <c r="J281" s="565" t="s">
        <v>632</v>
      </c>
      <c r="K281" s="566"/>
      <c r="L281" s="563"/>
      <c r="M281" s="564" t="s">
        <v>630</v>
      </c>
      <c r="N281" s="1141" t="s">
        <v>633</v>
      </c>
      <c r="O281" s="1142"/>
      <c r="P281" s="1142"/>
      <c r="Q281" s="1143"/>
      <c r="R281" s="565" t="s">
        <v>632</v>
      </c>
      <c r="S281" s="567"/>
      <c r="T281" s="567"/>
      <c r="W281" s="559"/>
    </row>
    <row r="282" spans="2:23" s="561" customFormat="1" ht="27.95" customHeight="1">
      <c r="C282" s="562"/>
      <c r="D282" s="568">
        <v>1</v>
      </c>
      <c r="E282" s="569" t="s">
        <v>17</v>
      </c>
      <c r="F282" s="1135" t="s">
        <v>634</v>
      </c>
      <c r="G282" s="1136"/>
      <c r="H282" s="1136"/>
      <c r="I282" s="1137"/>
      <c r="J282" s="569" t="s">
        <v>17</v>
      </c>
      <c r="K282" s="566"/>
      <c r="L282" s="568">
        <v>12</v>
      </c>
      <c r="M282" s="569" t="s">
        <v>17</v>
      </c>
      <c r="N282" s="1135" t="s">
        <v>635</v>
      </c>
      <c r="O282" s="1136"/>
      <c r="P282" s="1136"/>
      <c r="Q282" s="1137"/>
      <c r="R282" s="569" t="s">
        <v>17</v>
      </c>
      <c r="S282" s="570"/>
      <c r="T282" s="567"/>
      <c r="W282" s="567"/>
    </row>
    <row r="283" spans="2:23" s="561" customFormat="1" ht="27.95" customHeight="1">
      <c r="C283" s="562"/>
      <c r="D283" s="568">
        <v>2</v>
      </c>
      <c r="E283" s="569" t="s">
        <v>17</v>
      </c>
      <c r="F283" s="1135" t="s">
        <v>636</v>
      </c>
      <c r="G283" s="1136"/>
      <c r="H283" s="1136"/>
      <c r="I283" s="1137"/>
      <c r="J283" s="569" t="s">
        <v>17</v>
      </c>
      <c r="K283" s="566"/>
      <c r="L283" s="571"/>
      <c r="M283" s="570"/>
      <c r="N283" s="572"/>
      <c r="O283" s="572"/>
      <c r="P283" s="572"/>
      <c r="Q283" s="572"/>
      <c r="R283" s="570"/>
      <c r="S283" s="570"/>
      <c r="T283" s="567"/>
      <c r="W283" s="567"/>
    </row>
    <row r="284" spans="2:23" s="561" customFormat="1" ht="27.95" customHeight="1">
      <c r="C284" s="562"/>
      <c r="D284" s="568">
        <v>3</v>
      </c>
      <c r="E284" s="569" t="s">
        <v>17</v>
      </c>
      <c r="F284" s="1144" t="s">
        <v>637</v>
      </c>
      <c r="G284" s="1145"/>
      <c r="H284" s="1145"/>
      <c r="I284" s="1146"/>
      <c r="J284" s="569" t="s">
        <v>17</v>
      </c>
      <c r="K284" s="566"/>
      <c r="L284" s="563"/>
      <c r="M284" s="564" t="s">
        <v>630</v>
      </c>
      <c r="N284" s="1141" t="s">
        <v>638</v>
      </c>
      <c r="O284" s="1142"/>
      <c r="P284" s="1142"/>
      <c r="Q284" s="1143"/>
      <c r="R284" s="565" t="s">
        <v>632</v>
      </c>
      <c r="S284" s="570"/>
      <c r="T284" s="567"/>
      <c r="W284" s="567"/>
    </row>
    <row r="285" spans="2:23" s="561" customFormat="1" ht="27.95" customHeight="1">
      <c r="C285" s="562"/>
      <c r="D285" s="568">
        <v>4</v>
      </c>
      <c r="E285" s="569" t="s">
        <v>17</v>
      </c>
      <c r="F285" s="1144" t="s">
        <v>639</v>
      </c>
      <c r="G285" s="1145"/>
      <c r="H285" s="1145"/>
      <c r="I285" s="1146"/>
      <c r="J285" s="569" t="s">
        <v>17</v>
      </c>
      <c r="K285" s="566"/>
      <c r="L285" s="568">
        <v>13</v>
      </c>
      <c r="M285" s="569" t="s">
        <v>17</v>
      </c>
      <c r="N285" s="1150" t="s">
        <v>640</v>
      </c>
      <c r="O285" s="1151"/>
      <c r="P285" s="1151"/>
      <c r="Q285" s="1152"/>
      <c r="R285" s="569" t="s">
        <v>17</v>
      </c>
      <c r="S285" s="570"/>
      <c r="T285" s="567"/>
      <c r="W285" s="567"/>
    </row>
    <row r="286" spans="2:23" s="561" customFormat="1" ht="27.95" customHeight="1">
      <c r="C286" s="562"/>
      <c r="D286" s="571"/>
      <c r="E286" s="570"/>
      <c r="F286" s="1140"/>
      <c r="G286" s="1140"/>
      <c r="H286" s="1140"/>
      <c r="I286" s="1140"/>
      <c r="J286" s="570"/>
      <c r="K286" s="566"/>
      <c r="L286" s="571"/>
      <c r="M286" s="570"/>
      <c r="N286" s="1140"/>
      <c r="O286" s="1140"/>
      <c r="P286" s="1140"/>
      <c r="Q286" s="1140"/>
      <c r="R286" s="570"/>
      <c r="S286" s="570"/>
      <c r="T286" s="567"/>
      <c r="W286" s="567"/>
    </row>
    <row r="287" spans="2:23" s="561" customFormat="1" ht="27.95" customHeight="1">
      <c r="C287" s="562"/>
      <c r="D287" s="563"/>
      <c r="E287" s="564" t="s">
        <v>630</v>
      </c>
      <c r="F287" s="1141" t="s">
        <v>641</v>
      </c>
      <c r="G287" s="1142"/>
      <c r="H287" s="1142"/>
      <c r="I287" s="1143"/>
      <c r="J287" s="565" t="s">
        <v>632</v>
      </c>
      <c r="K287" s="566"/>
      <c r="L287" s="563"/>
      <c r="M287" s="564" t="s">
        <v>630</v>
      </c>
      <c r="N287" s="1141" t="s">
        <v>642</v>
      </c>
      <c r="O287" s="1142"/>
      <c r="P287" s="1142"/>
      <c r="Q287" s="1143"/>
      <c r="R287" s="565" t="s">
        <v>632</v>
      </c>
      <c r="S287" s="570"/>
      <c r="T287" s="567"/>
      <c r="W287" s="567"/>
    </row>
    <row r="288" spans="2:23" s="561" customFormat="1" ht="27.95" customHeight="1">
      <c r="C288" s="562"/>
      <c r="D288" s="568">
        <v>5</v>
      </c>
      <c r="E288" s="569" t="s">
        <v>17</v>
      </c>
      <c r="F288" s="1144" t="s">
        <v>643</v>
      </c>
      <c r="G288" s="1145"/>
      <c r="H288" s="1145"/>
      <c r="I288" s="1146"/>
      <c r="J288" s="569" t="s">
        <v>17</v>
      </c>
      <c r="K288" s="566"/>
      <c r="L288" s="568">
        <v>14</v>
      </c>
      <c r="M288" s="569" t="s">
        <v>17</v>
      </c>
      <c r="N288" s="1150" t="s">
        <v>644</v>
      </c>
      <c r="O288" s="1151"/>
      <c r="P288" s="1151"/>
      <c r="Q288" s="1152"/>
      <c r="R288" s="569" t="s">
        <v>17</v>
      </c>
      <c r="S288" s="570"/>
      <c r="T288" s="567"/>
      <c r="W288" s="567"/>
    </row>
    <row r="289" spans="3:23" s="561" customFormat="1" ht="27.95" customHeight="1">
      <c r="C289" s="562"/>
      <c r="D289" s="568">
        <v>6</v>
      </c>
      <c r="E289" s="569" t="s">
        <v>17</v>
      </c>
      <c r="F289" s="1147" t="s">
        <v>645</v>
      </c>
      <c r="G289" s="1148"/>
      <c r="H289" s="1148"/>
      <c r="I289" s="1149"/>
      <c r="J289" s="569" t="s">
        <v>17</v>
      </c>
      <c r="K289" s="566"/>
      <c r="L289" s="568">
        <v>15</v>
      </c>
      <c r="M289" s="569" t="s">
        <v>17</v>
      </c>
      <c r="N289" s="1144" t="s">
        <v>646</v>
      </c>
      <c r="O289" s="1145"/>
      <c r="P289" s="1145"/>
      <c r="Q289" s="1146"/>
      <c r="R289" s="569" t="s">
        <v>17</v>
      </c>
      <c r="S289" s="570"/>
      <c r="T289" s="567"/>
      <c r="W289" s="567"/>
    </row>
    <row r="290" spans="3:23" s="561" customFormat="1" ht="27.95" customHeight="1">
      <c r="C290" s="562"/>
      <c r="D290" s="568">
        <v>7</v>
      </c>
      <c r="E290" s="569" t="s">
        <v>17</v>
      </c>
      <c r="F290" s="1144" t="s">
        <v>647</v>
      </c>
      <c r="G290" s="1145"/>
      <c r="H290" s="1145"/>
      <c r="I290" s="1146"/>
      <c r="J290" s="569" t="s">
        <v>17</v>
      </c>
      <c r="K290" s="566"/>
      <c r="L290" s="571"/>
      <c r="M290" s="570"/>
      <c r="N290" s="1140"/>
      <c r="O290" s="1140"/>
      <c r="P290" s="1140"/>
      <c r="Q290" s="1140"/>
      <c r="R290" s="570"/>
      <c r="S290" s="570"/>
      <c r="T290" s="567"/>
      <c r="W290" s="567"/>
    </row>
    <row r="291" spans="3:23" s="561" customFormat="1" ht="27.95" customHeight="1">
      <c r="C291" s="562"/>
      <c r="D291" s="568">
        <v>8</v>
      </c>
      <c r="E291" s="569" t="s">
        <v>17</v>
      </c>
      <c r="F291" s="1135" t="s">
        <v>648</v>
      </c>
      <c r="G291" s="1136"/>
      <c r="H291" s="1136"/>
      <c r="I291" s="1137"/>
      <c r="J291" s="569" t="s">
        <v>17</v>
      </c>
      <c r="K291" s="566"/>
      <c r="L291" s="563"/>
      <c r="M291" s="564" t="s">
        <v>630</v>
      </c>
      <c r="N291" s="1141" t="s">
        <v>649</v>
      </c>
      <c r="O291" s="1142"/>
      <c r="P291" s="1142"/>
      <c r="Q291" s="1143"/>
      <c r="R291" s="565" t="s">
        <v>632</v>
      </c>
      <c r="S291" s="570"/>
      <c r="T291" s="567"/>
      <c r="W291" s="567"/>
    </row>
    <row r="292" spans="3:23" s="561" customFormat="1" ht="27.95" customHeight="1">
      <c r="C292" s="562"/>
      <c r="D292" s="568">
        <v>9</v>
      </c>
      <c r="E292" s="569" t="s">
        <v>17</v>
      </c>
      <c r="F292" s="1135" t="s">
        <v>650</v>
      </c>
      <c r="G292" s="1136"/>
      <c r="H292" s="1136"/>
      <c r="I292" s="1137"/>
      <c r="J292" s="569" t="s">
        <v>17</v>
      </c>
      <c r="K292" s="566"/>
      <c r="L292" s="568">
        <v>16</v>
      </c>
      <c r="M292" s="569" t="s">
        <v>17</v>
      </c>
      <c r="N292" s="1135" t="s">
        <v>651</v>
      </c>
      <c r="O292" s="1136"/>
      <c r="P292" s="1136"/>
      <c r="Q292" s="1137"/>
      <c r="R292" s="569" t="s">
        <v>17</v>
      </c>
      <c r="S292" s="570"/>
      <c r="T292" s="567"/>
      <c r="W292" s="567"/>
    </row>
    <row r="293" spans="3:23" s="561" customFormat="1" ht="27.95" customHeight="1">
      <c r="C293" s="562"/>
      <c r="D293" s="571"/>
      <c r="E293" s="570"/>
      <c r="F293" s="1140"/>
      <c r="G293" s="1140"/>
      <c r="H293" s="1140"/>
      <c r="I293" s="1140"/>
      <c r="J293" s="570"/>
      <c r="K293" s="566"/>
      <c r="L293" s="568">
        <v>17</v>
      </c>
      <c r="M293" s="569" t="s">
        <v>17</v>
      </c>
      <c r="N293" s="1135" t="s">
        <v>652</v>
      </c>
      <c r="O293" s="1136"/>
      <c r="P293" s="1136"/>
      <c r="Q293" s="1137"/>
      <c r="R293" s="569" t="s">
        <v>17</v>
      </c>
      <c r="S293" s="570"/>
      <c r="T293" s="567"/>
      <c r="W293" s="567"/>
    </row>
    <row r="294" spans="3:23" s="561" customFormat="1" ht="27.95" customHeight="1">
      <c r="C294" s="562"/>
      <c r="D294" s="563"/>
      <c r="E294" s="564" t="s">
        <v>630</v>
      </c>
      <c r="F294" s="1141" t="s">
        <v>653</v>
      </c>
      <c r="G294" s="1142"/>
      <c r="H294" s="1142"/>
      <c r="I294" s="1143"/>
      <c r="J294" s="565" t="s">
        <v>632</v>
      </c>
      <c r="K294" s="566"/>
      <c r="L294" s="568">
        <v>18</v>
      </c>
      <c r="M294" s="569" t="s">
        <v>17</v>
      </c>
      <c r="N294" s="1144" t="s">
        <v>654</v>
      </c>
      <c r="O294" s="1145"/>
      <c r="P294" s="1145"/>
      <c r="Q294" s="1146"/>
      <c r="R294" s="569" t="s">
        <v>17</v>
      </c>
      <c r="S294" s="570"/>
      <c r="T294" s="567"/>
      <c r="W294" s="567"/>
    </row>
    <row r="295" spans="3:23" s="561" customFormat="1" ht="27.95" customHeight="1">
      <c r="C295" s="562"/>
      <c r="D295" s="568">
        <v>10</v>
      </c>
      <c r="E295" s="569" t="s">
        <v>17</v>
      </c>
      <c r="F295" s="1135" t="s">
        <v>655</v>
      </c>
      <c r="G295" s="1136"/>
      <c r="H295" s="1136"/>
      <c r="I295" s="1137"/>
      <c r="J295" s="569" t="s">
        <v>17</v>
      </c>
      <c r="K295" s="566"/>
      <c r="L295" s="1124">
        <v>19</v>
      </c>
      <c r="M295" s="1126" t="s">
        <v>17</v>
      </c>
      <c r="N295" s="1128" t="s">
        <v>656</v>
      </c>
      <c r="O295" s="1129"/>
      <c r="P295" s="1129"/>
      <c r="Q295" s="1130"/>
      <c r="R295" s="1138" t="s">
        <v>17</v>
      </c>
      <c r="S295" s="570"/>
      <c r="T295" s="567"/>
      <c r="W295" s="567"/>
    </row>
    <row r="296" spans="3:23" s="561" customFormat="1" ht="14.1" customHeight="1">
      <c r="C296" s="562"/>
      <c r="D296" s="1124">
        <v>11</v>
      </c>
      <c r="E296" s="1126" t="s">
        <v>17</v>
      </c>
      <c r="F296" s="1128" t="s">
        <v>657</v>
      </c>
      <c r="G296" s="1129"/>
      <c r="H296" s="1129"/>
      <c r="I296" s="1130"/>
      <c r="J296" s="1126" t="s">
        <v>17</v>
      </c>
      <c r="K296" s="566"/>
      <c r="L296" s="1125"/>
      <c r="M296" s="1127"/>
      <c r="N296" s="1131"/>
      <c r="O296" s="1132"/>
      <c r="P296" s="1132"/>
      <c r="Q296" s="1133"/>
      <c r="R296" s="1139"/>
      <c r="S296" s="570"/>
      <c r="T296" s="567"/>
      <c r="W296" s="567"/>
    </row>
    <row r="297" spans="3:23" s="561" customFormat="1" ht="27.95" customHeight="1">
      <c r="C297" s="562"/>
      <c r="D297" s="1125"/>
      <c r="E297" s="1127"/>
      <c r="F297" s="1131"/>
      <c r="G297" s="1132"/>
      <c r="H297" s="1132"/>
      <c r="I297" s="1133"/>
      <c r="J297" s="1127"/>
      <c r="K297" s="566"/>
      <c r="L297" s="571"/>
      <c r="M297" s="571"/>
      <c r="N297" s="1134" t="s">
        <v>658</v>
      </c>
      <c r="O297" s="1134"/>
      <c r="P297" s="1134"/>
      <c r="Q297" s="1134"/>
      <c r="R297" s="573" t="s">
        <v>17</v>
      </c>
      <c r="S297" s="570"/>
      <c r="T297" s="567"/>
      <c r="W297" s="567"/>
    </row>
    <row r="298" spans="3:23" s="561" customFormat="1" ht="10.5" customHeight="1">
      <c r="C298" s="562"/>
      <c r="D298" s="571"/>
      <c r="E298" s="570"/>
      <c r="F298" s="571"/>
      <c r="G298" s="571"/>
      <c r="H298" s="571"/>
      <c r="I298" s="571"/>
      <c r="J298" s="570"/>
      <c r="K298" s="566"/>
      <c r="L298" s="571"/>
      <c r="M298" s="570"/>
      <c r="N298" s="574"/>
      <c r="O298" s="574"/>
      <c r="P298" s="574"/>
      <c r="Q298" s="574"/>
      <c r="R298" s="570"/>
      <c r="S298" s="570"/>
      <c r="T298" s="567"/>
      <c r="W298" s="567"/>
    </row>
    <row r="299" spans="3:23" s="561" customFormat="1" ht="14.25" customHeight="1">
      <c r="C299" s="562"/>
      <c r="D299" s="1123" t="s">
        <v>659</v>
      </c>
      <c r="E299" s="1123"/>
      <c r="F299" s="1123"/>
      <c r="G299" s="1123"/>
      <c r="H299" s="1123"/>
      <c r="I299" s="1123"/>
      <c r="J299" s="1123"/>
      <c r="K299" s="1123"/>
      <c r="L299" s="1123"/>
      <c r="M299" s="1123"/>
      <c r="N299" s="1123"/>
      <c r="O299" s="1123"/>
      <c r="P299" s="574"/>
      <c r="Q299" s="574"/>
      <c r="R299" s="570"/>
      <c r="S299" s="570"/>
      <c r="T299" s="567"/>
      <c r="W299" s="567"/>
    </row>
    <row r="300" spans="3:23" s="561" customFormat="1" ht="14.25" customHeight="1">
      <c r="C300" s="562"/>
      <c r="D300" s="1123" t="s">
        <v>660</v>
      </c>
      <c r="E300" s="1123"/>
      <c r="F300" s="1123"/>
      <c r="G300" s="1123"/>
      <c r="H300" s="1123"/>
      <c r="I300" s="1123"/>
      <c r="J300" s="1123"/>
      <c r="K300" s="1123"/>
      <c r="L300" s="1123"/>
      <c r="M300" s="1123"/>
      <c r="N300" s="1123"/>
      <c r="O300" s="1123"/>
      <c r="P300" s="574"/>
      <c r="Q300" s="574"/>
      <c r="R300" s="570"/>
      <c r="S300" s="570"/>
      <c r="T300" s="567"/>
      <c r="W300" s="567"/>
    </row>
    <row r="301" spans="3:23" s="561" customFormat="1" ht="14.25" customHeight="1">
      <c r="C301" s="562"/>
      <c r="D301" s="1123" t="s">
        <v>661</v>
      </c>
      <c r="E301" s="1123"/>
      <c r="F301" s="1123"/>
      <c r="G301" s="1123"/>
      <c r="H301" s="1123"/>
      <c r="I301" s="1123"/>
      <c r="J301" s="1123"/>
      <c r="K301" s="1123"/>
      <c r="L301" s="1123"/>
      <c r="M301" s="1123"/>
      <c r="N301" s="1123"/>
      <c r="O301" s="1123"/>
      <c r="P301" s="574"/>
      <c r="Q301" s="574"/>
      <c r="R301" s="570"/>
      <c r="S301" s="570"/>
      <c r="T301" s="567"/>
      <c r="W301" s="567"/>
    </row>
    <row r="302" spans="3:23" s="561" customFormat="1" ht="27.75" customHeight="1">
      <c r="C302" s="562"/>
      <c r="D302" s="571"/>
      <c r="E302" s="570"/>
      <c r="F302" s="571"/>
      <c r="G302" s="571"/>
      <c r="H302" s="571"/>
      <c r="I302" s="571"/>
      <c r="J302" s="570"/>
      <c r="K302" s="566"/>
      <c r="L302" s="571"/>
      <c r="M302" s="570"/>
      <c r="N302" s="574"/>
      <c r="O302" s="574"/>
      <c r="P302" s="574"/>
      <c r="Q302" s="574"/>
      <c r="R302" s="570"/>
      <c r="S302" s="570"/>
      <c r="T302" s="567"/>
      <c r="W302" s="567"/>
    </row>
    <row r="303" spans="3:23">
      <c r="W303" s="567"/>
    </row>
  </sheetData>
  <mergeCells count="440">
    <mergeCell ref="D29:O29"/>
    <mergeCell ref="D30:O30"/>
    <mergeCell ref="D31:O31"/>
    <mergeCell ref="F25:I25"/>
    <mergeCell ref="L25:L26"/>
    <mergeCell ref="M25:M26"/>
    <mergeCell ref="N25:Q26"/>
    <mergeCell ref="F23:I23"/>
    <mergeCell ref="N23:Q23"/>
    <mergeCell ref="F24:I24"/>
    <mergeCell ref="N24:Q24"/>
    <mergeCell ref="R25:R26"/>
    <mergeCell ref="D26:D27"/>
    <mergeCell ref="E26:E27"/>
    <mergeCell ref="F26:I27"/>
    <mergeCell ref="J26:J27"/>
    <mergeCell ref="N27:Q27"/>
    <mergeCell ref="N18:Q18"/>
    <mergeCell ref="F19:I19"/>
    <mergeCell ref="N19:Q19"/>
    <mergeCell ref="F20:I20"/>
    <mergeCell ref="N20:Q20"/>
    <mergeCell ref="F21:I21"/>
    <mergeCell ref="N21:Q21"/>
    <mergeCell ref="F22:I22"/>
    <mergeCell ref="N22:Q22"/>
    <mergeCell ref="H35:O36"/>
    <mergeCell ref="P35:Q35"/>
    <mergeCell ref="P37:Q37"/>
    <mergeCell ref="D39:Q39"/>
    <mergeCell ref="F41:I41"/>
    <mergeCell ref="N41:Q41"/>
    <mergeCell ref="F15:I15"/>
    <mergeCell ref="N15:Q15"/>
    <mergeCell ref="H5:O6"/>
    <mergeCell ref="P5:Q5"/>
    <mergeCell ref="P7:Q7"/>
    <mergeCell ref="D9:Q9"/>
    <mergeCell ref="F11:I11"/>
    <mergeCell ref="N11:Q11"/>
    <mergeCell ref="F12:I12"/>
    <mergeCell ref="N12:Q12"/>
    <mergeCell ref="F13:I13"/>
    <mergeCell ref="F14:I14"/>
    <mergeCell ref="N14:Q14"/>
    <mergeCell ref="F16:I16"/>
    <mergeCell ref="N16:Q16"/>
    <mergeCell ref="F17:I17"/>
    <mergeCell ref="N17:Q17"/>
    <mergeCell ref="F18:I18"/>
    <mergeCell ref="F45:I45"/>
    <mergeCell ref="N45:Q45"/>
    <mergeCell ref="F46:I46"/>
    <mergeCell ref="N46:Q46"/>
    <mergeCell ref="F47:I47"/>
    <mergeCell ref="N47:Q47"/>
    <mergeCell ref="F42:I42"/>
    <mergeCell ref="N42:Q42"/>
    <mergeCell ref="F43:I43"/>
    <mergeCell ref="F44:I44"/>
    <mergeCell ref="N44:Q44"/>
    <mergeCell ref="F51:I51"/>
    <mergeCell ref="N51:Q51"/>
    <mergeCell ref="F52:I52"/>
    <mergeCell ref="N52:Q52"/>
    <mergeCell ref="F53:I53"/>
    <mergeCell ref="N53:Q53"/>
    <mergeCell ref="F48:I48"/>
    <mergeCell ref="N48:Q48"/>
    <mergeCell ref="F49:I49"/>
    <mergeCell ref="N49:Q49"/>
    <mergeCell ref="F50:I50"/>
    <mergeCell ref="N50:Q50"/>
    <mergeCell ref="R55:R56"/>
    <mergeCell ref="D56:D57"/>
    <mergeCell ref="E56:E57"/>
    <mergeCell ref="F56:I57"/>
    <mergeCell ref="J56:J57"/>
    <mergeCell ref="N57:Q57"/>
    <mergeCell ref="F54:I54"/>
    <mergeCell ref="N54:Q54"/>
    <mergeCell ref="F55:I55"/>
    <mergeCell ref="L55:L56"/>
    <mergeCell ref="M55:M56"/>
    <mergeCell ref="N55:Q56"/>
    <mergeCell ref="P67:Q67"/>
    <mergeCell ref="D69:Q69"/>
    <mergeCell ref="F71:I71"/>
    <mergeCell ref="N71:Q71"/>
    <mergeCell ref="F72:I72"/>
    <mergeCell ref="N72:Q72"/>
    <mergeCell ref="D59:O59"/>
    <mergeCell ref="D60:O60"/>
    <mergeCell ref="D61:O61"/>
    <mergeCell ref="H65:O66"/>
    <mergeCell ref="P65:Q65"/>
    <mergeCell ref="F76:I76"/>
    <mergeCell ref="N76:Q76"/>
    <mergeCell ref="F77:I77"/>
    <mergeCell ref="N77:Q77"/>
    <mergeCell ref="F78:I78"/>
    <mergeCell ref="N78:Q78"/>
    <mergeCell ref="F73:I73"/>
    <mergeCell ref="F74:I74"/>
    <mergeCell ref="N74:Q74"/>
    <mergeCell ref="F75:I75"/>
    <mergeCell ref="N75:Q75"/>
    <mergeCell ref="R85:R86"/>
    <mergeCell ref="F82:I82"/>
    <mergeCell ref="N82:Q82"/>
    <mergeCell ref="F83:I83"/>
    <mergeCell ref="N83:Q83"/>
    <mergeCell ref="F84:I84"/>
    <mergeCell ref="N84:Q84"/>
    <mergeCell ref="F79:I79"/>
    <mergeCell ref="N79:Q79"/>
    <mergeCell ref="F80:I80"/>
    <mergeCell ref="N80:Q80"/>
    <mergeCell ref="F81:I81"/>
    <mergeCell ref="N81:Q81"/>
    <mergeCell ref="D86:D87"/>
    <mergeCell ref="E86:E87"/>
    <mergeCell ref="F86:I87"/>
    <mergeCell ref="J86:J87"/>
    <mergeCell ref="N87:Q87"/>
    <mergeCell ref="F85:I85"/>
    <mergeCell ref="L85:L86"/>
    <mergeCell ref="M85:M86"/>
    <mergeCell ref="N85:Q86"/>
    <mergeCell ref="P97:Q97"/>
    <mergeCell ref="D99:Q99"/>
    <mergeCell ref="F101:I101"/>
    <mergeCell ref="N101:Q101"/>
    <mergeCell ref="F102:I102"/>
    <mergeCell ref="N102:Q102"/>
    <mergeCell ref="D89:O89"/>
    <mergeCell ref="D90:O90"/>
    <mergeCell ref="D91:O91"/>
    <mergeCell ref="H95:O96"/>
    <mergeCell ref="P95:Q95"/>
    <mergeCell ref="F106:I106"/>
    <mergeCell ref="N106:Q106"/>
    <mergeCell ref="F107:I107"/>
    <mergeCell ref="N107:Q107"/>
    <mergeCell ref="F108:I108"/>
    <mergeCell ref="N108:Q108"/>
    <mergeCell ref="F103:I103"/>
    <mergeCell ref="F104:I104"/>
    <mergeCell ref="N104:Q104"/>
    <mergeCell ref="F105:I105"/>
    <mergeCell ref="N105:Q105"/>
    <mergeCell ref="R115:R116"/>
    <mergeCell ref="F112:I112"/>
    <mergeCell ref="N112:Q112"/>
    <mergeCell ref="F113:I113"/>
    <mergeCell ref="N113:Q113"/>
    <mergeCell ref="F114:I114"/>
    <mergeCell ref="N114:Q114"/>
    <mergeCell ref="F109:I109"/>
    <mergeCell ref="N109:Q109"/>
    <mergeCell ref="F110:I110"/>
    <mergeCell ref="N110:Q110"/>
    <mergeCell ref="F111:I111"/>
    <mergeCell ref="N111:Q111"/>
    <mergeCell ref="D116:D117"/>
    <mergeCell ref="E116:E117"/>
    <mergeCell ref="F116:I117"/>
    <mergeCell ref="J116:J117"/>
    <mergeCell ref="N117:Q117"/>
    <mergeCell ref="F115:I115"/>
    <mergeCell ref="L115:L116"/>
    <mergeCell ref="M115:M116"/>
    <mergeCell ref="N115:Q116"/>
    <mergeCell ref="P127:Q127"/>
    <mergeCell ref="D129:Q129"/>
    <mergeCell ref="F131:I131"/>
    <mergeCell ref="N131:Q131"/>
    <mergeCell ref="F132:I132"/>
    <mergeCell ref="N132:Q132"/>
    <mergeCell ref="D119:O119"/>
    <mergeCell ref="D120:O120"/>
    <mergeCell ref="D121:O121"/>
    <mergeCell ref="H125:O126"/>
    <mergeCell ref="P125:Q125"/>
    <mergeCell ref="F136:I136"/>
    <mergeCell ref="N136:Q136"/>
    <mergeCell ref="F137:I137"/>
    <mergeCell ref="N137:Q137"/>
    <mergeCell ref="F138:I138"/>
    <mergeCell ref="N138:Q138"/>
    <mergeCell ref="F133:I133"/>
    <mergeCell ref="F134:I134"/>
    <mergeCell ref="N134:Q134"/>
    <mergeCell ref="F135:I135"/>
    <mergeCell ref="N135:Q135"/>
    <mergeCell ref="R145:R146"/>
    <mergeCell ref="F142:I142"/>
    <mergeCell ref="N142:Q142"/>
    <mergeCell ref="F143:I143"/>
    <mergeCell ref="N143:Q143"/>
    <mergeCell ref="F144:I144"/>
    <mergeCell ref="N144:Q144"/>
    <mergeCell ref="F139:I139"/>
    <mergeCell ref="N139:Q139"/>
    <mergeCell ref="F140:I140"/>
    <mergeCell ref="N140:Q140"/>
    <mergeCell ref="F141:I141"/>
    <mergeCell ref="N141:Q141"/>
    <mergeCell ref="D146:D147"/>
    <mergeCell ref="E146:E147"/>
    <mergeCell ref="F146:I147"/>
    <mergeCell ref="J146:J147"/>
    <mergeCell ref="N147:Q147"/>
    <mergeCell ref="F145:I145"/>
    <mergeCell ref="L145:L146"/>
    <mergeCell ref="M145:M146"/>
    <mergeCell ref="N145:Q146"/>
    <mergeCell ref="P157:Q157"/>
    <mergeCell ref="D159:Q159"/>
    <mergeCell ref="F161:I161"/>
    <mergeCell ref="N161:Q161"/>
    <mergeCell ref="F162:I162"/>
    <mergeCell ref="N162:Q162"/>
    <mergeCell ref="D149:O149"/>
    <mergeCell ref="D150:O150"/>
    <mergeCell ref="D151:O151"/>
    <mergeCell ref="H155:O156"/>
    <mergeCell ref="P155:Q155"/>
    <mergeCell ref="F166:I166"/>
    <mergeCell ref="N166:Q166"/>
    <mergeCell ref="F167:I167"/>
    <mergeCell ref="N167:Q167"/>
    <mergeCell ref="F168:I168"/>
    <mergeCell ref="N168:Q168"/>
    <mergeCell ref="F163:I163"/>
    <mergeCell ref="F164:I164"/>
    <mergeCell ref="N164:Q164"/>
    <mergeCell ref="F165:I165"/>
    <mergeCell ref="N165:Q165"/>
    <mergeCell ref="R175:R176"/>
    <mergeCell ref="F172:I172"/>
    <mergeCell ref="N172:Q172"/>
    <mergeCell ref="F173:I173"/>
    <mergeCell ref="N173:Q173"/>
    <mergeCell ref="F174:I174"/>
    <mergeCell ref="N174:Q174"/>
    <mergeCell ref="F169:I169"/>
    <mergeCell ref="N169:Q169"/>
    <mergeCell ref="F170:I170"/>
    <mergeCell ref="N170:Q170"/>
    <mergeCell ref="F171:I171"/>
    <mergeCell ref="N171:Q171"/>
    <mergeCell ref="D176:D177"/>
    <mergeCell ref="E176:E177"/>
    <mergeCell ref="F176:I177"/>
    <mergeCell ref="J176:J177"/>
    <mergeCell ref="N177:Q177"/>
    <mergeCell ref="F175:I175"/>
    <mergeCell ref="L175:L176"/>
    <mergeCell ref="M175:M176"/>
    <mergeCell ref="N175:Q176"/>
    <mergeCell ref="P187:Q187"/>
    <mergeCell ref="D189:Q189"/>
    <mergeCell ref="F191:I191"/>
    <mergeCell ref="N191:Q191"/>
    <mergeCell ref="F192:I192"/>
    <mergeCell ref="N192:Q192"/>
    <mergeCell ref="D179:O179"/>
    <mergeCell ref="D180:O180"/>
    <mergeCell ref="D181:O181"/>
    <mergeCell ref="H185:O186"/>
    <mergeCell ref="P185:Q185"/>
    <mergeCell ref="F196:I196"/>
    <mergeCell ref="N196:Q196"/>
    <mergeCell ref="F197:I197"/>
    <mergeCell ref="N197:Q197"/>
    <mergeCell ref="F198:I198"/>
    <mergeCell ref="N198:Q198"/>
    <mergeCell ref="F193:I193"/>
    <mergeCell ref="F194:I194"/>
    <mergeCell ref="N194:Q194"/>
    <mergeCell ref="F195:I195"/>
    <mergeCell ref="N195:Q195"/>
    <mergeCell ref="R205:R206"/>
    <mergeCell ref="F202:I202"/>
    <mergeCell ref="N202:Q202"/>
    <mergeCell ref="F203:I203"/>
    <mergeCell ref="N203:Q203"/>
    <mergeCell ref="F204:I204"/>
    <mergeCell ref="N204:Q204"/>
    <mergeCell ref="F199:I199"/>
    <mergeCell ref="N199:Q199"/>
    <mergeCell ref="F200:I200"/>
    <mergeCell ref="N200:Q200"/>
    <mergeCell ref="F201:I201"/>
    <mergeCell ref="N201:Q201"/>
    <mergeCell ref="D206:D207"/>
    <mergeCell ref="E206:E207"/>
    <mergeCell ref="F206:I207"/>
    <mergeCell ref="J206:J207"/>
    <mergeCell ref="N207:Q207"/>
    <mergeCell ref="F205:I205"/>
    <mergeCell ref="L205:L206"/>
    <mergeCell ref="M205:M206"/>
    <mergeCell ref="N205:Q206"/>
    <mergeCell ref="P217:Q217"/>
    <mergeCell ref="D219:Q219"/>
    <mergeCell ref="F221:I221"/>
    <mergeCell ref="N221:Q221"/>
    <mergeCell ref="F222:I222"/>
    <mergeCell ref="N222:Q222"/>
    <mergeCell ref="D209:O209"/>
    <mergeCell ref="D210:O210"/>
    <mergeCell ref="D211:O211"/>
    <mergeCell ref="H215:O216"/>
    <mergeCell ref="P215:Q215"/>
    <mergeCell ref="F226:I226"/>
    <mergeCell ref="N226:Q226"/>
    <mergeCell ref="F227:I227"/>
    <mergeCell ref="N227:Q227"/>
    <mergeCell ref="F228:I228"/>
    <mergeCell ref="N228:Q228"/>
    <mergeCell ref="F223:I223"/>
    <mergeCell ref="F224:I224"/>
    <mergeCell ref="N224:Q224"/>
    <mergeCell ref="F225:I225"/>
    <mergeCell ref="N225:Q225"/>
    <mergeCell ref="R235:R236"/>
    <mergeCell ref="F232:I232"/>
    <mergeCell ref="N232:Q232"/>
    <mergeCell ref="F233:I233"/>
    <mergeCell ref="N233:Q233"/>
    <mergeCell ref="F234:I234"/>
    <mergeCell ref="N234:Q234"/>
    <mergeCell ref="F229:I229"/>
    <mergeCell ref="N229:Q229"/>
    <mergeCell ref="F230:I230"/>
    <mergeCell ref="N230:Q230"/>
    <mergeCell ref="F231:I231"/>
    <mergeCell ref="N231:Q231"/>
    <mergeCell ref="D236:D237"/>
    <mergeCell ref="E236:E237"/>
    <mergeCell ref="F236:I237"/>
    <mergeCell ref="J236:J237"/>
    <mergeCell ref="N237:Q237"/>
    <mergeCell ref="F235:I235"/>
    <mergeCell ref="L235:L236"/>
    <mergeCell ref="M235:M236"/>
    <mergeCell ref="N235:Q236"/>
    <mergeCell ref="P247:Q247"/>
    <mergeCell ref="D249:Q249"/>
    <mergeCell ref="F251:I251"/>
    <mergeCell ref="N251:Q251"/>
    <mergeCell ref="F252:I252"/>
    <mergeCell ref="N252:Q252"/>
    <mergeCell ref="D239:O239"/>
    <mergeCell ref="D240:O240"/>
    <mergeCell ref="D241:O241"/>
    <mergeCell ref="H245:O246"/>
    <mergeCell ref="P245:Q245"/>
    <mergeCell ref="F256:I256"/>
    <mergeCell ref="N256:Q256"/>
    <mergeCell ref="F257:I257"/>
    <mergeCell ref="N257:Q257"/>
    <mergeCell ref="F258:I258"/>
    <mergeCell ref="N258:Q258"/>
    <mergeCell ref="F253:I253"/>
    <mergeCell ref="F254:I254"/>
    <mergeCell ref="N254:Q254"/>
    <mergeCell ref="F255:I255"/>
    <mergeCell ref="N255:Q255"/>
    <mergeCell ref="R265:R266"/>
    <mergeCell ref="F262:I262"/>
    <mergeCell ref="N262:Q262"/>
    <mergeCell ref="F263:I263"/>
    <mergeCell ref="N263:Q263"/>
    <mergeCell ref="F264:I264"/>
    <mergeCell ref="N264:Q264"/>
    <mergeCell ref="F259:I259"/>
    <mergeCell ref="N259:Q259"/>
    <mergeCell ref="F260:I260"/>
    <mergeCell ref="N260:Q260"/>
    <mergeCell ref="F261:I261"/>
    <mergeCell ref="N261:Q261"/>
    <mergeCell ref="D266:D267"/>
    <mergeCell ref="E266:E267"/>
    <mergeCell ref="F266:I267"/>
    <mergeCell ref="J266:J267"/>
    <mergeCell ref="N267:Q267"/>
    <mergeCell ref="F265:I265"/>
    <mergeCell ref="L265:L266"/>
    <mergeCell ref="M265:M266"/>
    <mergeCell ref="N265:Q266"/>
    <mergeCell ref="P277:Q277"/>
    <mergeCell ref="D279:Q279"/>
    <mergeCell ref="F281:I281"/>
    <mergeCell ref="N281:Q281"/>
    <mergeCell ref="F282:I282"/>
    <mergeCell ref="N282:Q282"/>
    <mergeCell ref="D269:O269"/>
    <mergeCell ref="D270:O270"/>
    <mergeCell ref="D271:O271"/>
    <mergeCell ref="H275:O276"/>
    <mergeCell ref="P275:Q275"/>
    <mergeCell ref="F286:I286"/>
    <mergeCell ref="N286:Q286"/>
    <mergeCell ref="F287:I287"/>
    <mergeCell ref="N287:Q287"/>
    <mergeCell ref="F288:I288"/>
    <mergeCell ref="N288:Q288"/>
    <mergeCell ref="F283:I283"/>
    <mergeCell ref="F284:I284"/>
    <mergeCell ref="N284:Q284"/>
    <mergeCell ref="F285:I285"/>
    <mergeCell ref="N285:Q285"/>
    <mergeCell ref="R295:R296"/>
    <mergeCell ref="F292:I292"/>
    <mergeCell ref="N292:Q292"/>
    <mergeCell ref="F293:I293"/>
    <mergeCell ref="N293:Q293"/>
    <mergeCell ref="F294:I294"/>
    <mergeCell ref="N294:Q294"/>
    <mergeCell ref="F289:I289"/>
    <mergeCell ref="N289:Q289"/>
    <mergeCell ref="F290:I290"/>
    <mergeCell ref="N290:Q290"/>
    <mergeCell ref="F291:I291"/>
    <mergeCell ref="N291:Q291"/>
    <mergeCell ref="D299:O299"/>
    <mergeCell ref="D300:O300"/>
    <mergeCell ref="D301:O301"/>
    <mergeCell ref="D296:D297"/>
    <mergeCell ref="E296:E297"/>
    <mergeCell ref="F296:I297"/>
    <mergeCell ref="J296:J297"/>
    <mergeCell ref="N297:Q297"/>
    <mergeCell ref="F295:I295"/>
    <mergeCell ref="L295:L296"/>
    <mergeCell ref="M295:M296"/>
    <mergeCell ref="N295:Q296"/>
  </mergeCells>
  <phoneticPr fontId="16"/>
  <dataValidations count="1">
    <dataValidation type="list" allowBlank="1" showInputMessage="1" showErrorMessage="1" sqref="R15 M15 J12:J15 M12 R12 E12:E15 J18:J22 J302 E18:E22 E302 R18:R19 M18:M19 J28 M28 E28 M302 M22:M25 E25:E26 J25:J26 R22:R25 R27:R31 R52:R55 R45 M45 J42:J45 M42 R42 E42:E45 J48:J52 E48:E52 R48:R49 M48:M49 J58 M58 E58 M52:M55 E55:E56 J55:J56 R57:R61 J85:J86 R82:R85 R75 M75 J72:J75 M72 R72 E72:E75 J78:J82 E78:E82 R78:R79 M78:M79 J88 M88 E88 M82:M85 E85:E86 R87:R91 E115:E116 J115:J116 R112:R115 R105 M105 J102:J105 M102 R102 E102:E105 J108:J112 E108:E112 R108:R109 M108:M109 J118 M118 E118 M112:M115 R117:R121 M142:M145 E145:E146 J145:J146 R142:R145 R135 M135 J132:J135 M132 R132 E132:E135 J138:J142 E138:E142 R138:R139 M138:M139 J148 M148 E148 R147:R151 E178 M172:M175 E175:E176 J175:J176 R172:R175 R165 M165 J162:J165 M162 R162 E162:E165 J168:J172 E168:E172 R168:R169 M168:M169 J178 M178 R177:R181 M208 E208 M202:M205 E205:E206 J205:J206 R202:R205 R195 M195 J192:J195 M192 R192 E192:E195 J198:J202 E198:E202 R198:R199 M198:M199 J208 R207:R211 J238 M238 E238 M232:M235 E235:E236 J235:J236 R232:R235 R225 M225 J222:J225 M222 R222 E222:E225 J228:J232 E228:E232 R228:R229 M228:M229 R237:R241 M258:M259 J268 M268 E268 M262:M265 E265:E266 J265:J266 R262:R265 R255 M255 J252:J255 M252 R252 E252:E255 J258:J262 E258:E262 R258:R259 R267:R271 R297:R302 M288:M289 J298 M298 E298 M292:M295 E295:E296 J295:J296 R292:R295 R285 M285 J282:J285 M282 R282 E282:E285 J288:J292 E288:E292 R288:R289">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C3:CW30"/>
  <sheetViews>
    <sheetView view="pageBreakPreview" zoomScaleNormal="100" zoomScaleSheetLayoutView="100" workbookViewId="0">
      <selection activeCell="BR10" sqref="BR10"/>
    </sheetView>
  </sheetViews>
  <sheetFormatPr defaultColWidth="2.42578125" defaultRowHeight="15" customHeight="1"/>
  <cols>
    <col min="1" max="2" width="2.42578125" style="206"/>
    <col min="3" max="3" width="2.42578125" style="206" customWidth="1"/>
    <col min="4" max="4" width="4" style="206" bestFit="1" customWidth="1"/>
    <col min="5" max="16384" width="2.42578125" style="206"/>
  </cols>
  <sheetData>
    <row r="3" spans="3:101" ht="23.25" customHeight="1">
      <c r="C3" s="237" t="s">
        <v>428</v>
      </c>
      <c r="AY3" s="259"/>
    </row>
    <row r="4" spans="3:101" ht="23.25" customHeight="1">
      <c r="AY4" s="259"/>
    </row>
    <row r="5" spans="3:101" ht="15" customHeight="1">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G5" s="209"/>
      <c r="AH5" s="209"/>
      <c r="AI5" s="209"/>
      <c r="AJ5" s="209"/>
      <c r="AK5" s="209"/>
      <c r="AL5" s="1157" t="str">
        <f>'はじめに（PC）'!D10</f>
        <v>令和7年●月■日</v>
      </c>
      <c r="AM5" s="1157"/>
      <c r="AN5" s="1157"/>
      <c r="AO5" s="1157"/>
      <c r="AP5" s="1157"/>
      <c r="AQ5" s="1157"/>
      <c r="AR5" s="1157"/>
      <c r="AS5" s="1157"/>
      <c r="AT5" s="1157"/>
      <c r="AU5" s="1157"/>
      <c r="AV5" s="1157"/>
      <c r="AW5" s="1157"/>
      <c r="AX5" s="209"/>
      <c r="AY5" s="209"/>
      <c r="AZ5" s="209"/>
      <c r="BA5" s="209"/>
      <c r="BB5" s="209"/>
      <c r="BC5" s="209"/>
      <c r="BD5" s="209"/>
      <c r="BE5" s="209"/>
      <c r="BF5" s="209"/>
      <c r="BG5" s="209"/>
      <c r="BH5" s="209"/>
      <c r="BI5" s="209"/>
      <c r="BJ5" s="209"/>
      <c r="BK5" s="209"/>
      <c r="BL5" s="209"/>
    </row>
    <row r="6" spans="3:101" ht="15" customHeight="1">
      <c r="F6" s="209"/>
      <c r="G6" s="506" t="str">
        <f>'はじめに（PC）'!D3&amp;"長　様"</f>
        <v>鳥取市長　様</v>
      </c>
      <c r="H6" s="484"/>
      <c r="I6" s="484"/>
      <c r="J6" s="484"/>
      <c r="K6" s="484"/>
      <c r="L6" s="484"/>
      <c r="M6" s="209"/>
      <c r="N6" s="209"/>
      <c r="O6" s="209"/>
    </row>
    <row r="7" spans="3:101" ht="15" customHeight="1">
      <c r="F7" s="209"/>
      <c r="G7" s="209"/>
      <c r="H7" s="209"/>
      <c r="I7" s="209"/>
    </row>
    <row r="8" spans="3:101" ht="15" customHeight="1">
      <c r="C8" s="209"/>
      <c r="D8" s="209"/>
      <c r="E8" s="209"/>
      <c r="F8" s="209"/>
      <c r="G8" s="209"/>
      <c r="H8" s="209"/>
      <c r="I8" s="209"/>
      <c r="P8" s="209"/>
      <c r="AD8" s="209"/>
      <c r="AE8" s="209"/>
      <c r="AF8" s="196"/>
      <c r="AH8" s="209"/>
      <c r="AI8" s="209"/>
      <c r="AJ8" s="209"/>
      <c r="AK8" s="209"/>
      <c r="AL8" s="209"/>
      <c r="AM8" s="209"/>
      <c r="AN8" s="209"/>
      <c r="AP8" s="209"/>
      <c r="AQ8" s="209"/>
      <c r="AR8" s="259"/>
      <c r="AS8" s="209"/>
      <c r="AT8" s="209"/>
      <c r="AU8" s="209"/>
    </row>
    <row r="9" spans="3:101" ht="15" customHeight="1">
      <c r="C9" s="208"/>
      <c r="D9" s="208"/>
      <c r="E9" s="208"/>
      <c r="F9" s="209"/>
      <c r="G9" s="209"/>
      <c r="H9" s="209"/>
      <c r="I9" s="209"/>
      <c r="J9" s="209"/>
      <c r="P9" s="209"/>
      <c r="AD9" s="209"/>
      <c r="AE9" s="209"/>
      <c r="AF9" s="196" t="s">
        <v>401</v>
      </c>
      <c r="AH9" s="209"/>
      <c r="AI9" s="209"/>
      <c r="AJ9" s="209"/>
      <c r="AK9" s="209"/>
      <c r="AL9" s="1065" t="str">
        <f>'はじめに（PC）'!D4&amp;""</f>
        <v>○○組織</v>
      </c>
      <c r="AM9" s="1065"/>
      <c r="AN9" s="1065"/>
      <c r="AO9" s="1065"/>
      <c r="AP9" s="1065"/>
      <c r="AQ9" s="1065"/>
      <c r="AR9" s="1065"/>
      <c r="AS9" s="1065"/>
      <c r="AT9" s="1065"/>
      <c r="AU9" s="1065"/>
      <c r="AV9" s="1065"/>
      <c r="AW9" s="1065"/>
    </row>
    <row r="10" spans="3:101" ht="15" customHeight="1">
      <c r="C10" s="208"/>
      <c r="D10" s="208"/>
      <c r="E10" s="208"/>
      <c r="F10" s="209"/>
      <c r="G10" s="209"/>
      <c r="H10" s="209"/>
      <c r="I10" s="209"/>
      <c r="J10" s="209"/>
      <c r="P10" s="209"/>
      <c r="AD10" s="209"/>
      <c r="AE10" s="209"/>
      <c r="AF10" s="196" t="s">
        <v>402</v>
      </c>
      <c r="AH10" s="209"/>
      <c r="AI10" s="209"/>
      <c r="AJ10" s="209"/>
      <c r="AK10" s="209"/>
      <c r="AL10" s="1065" t="str">
        <f>'はじめに（PC）'!D5&amp;""</f>
        <v>○○　○○</v>
      </c>
      <c r="AM10" s="1065"/>
      <c r="AN10" s="1065"/>
      <c r="AO10" s="1065"/>
      <c r="AP10" s="1065"/>
      <c r="AQ10" s="1065"/>
      <c r="AR10" s="1065"/>
      <c r="AS10" s="1065"/>
      <c r="AT10" s="1065"/>
      <c r="AU10" s="1065"/>
      <c r="AV10" s="1065"/>
      <c r="AW10" s="1065"/>
      <c r="AY10" s="209"/>
      <c r="AZ10" s="209"/>
      <c r="BA10" s="209"/>
      <c r="BB10" s="209"/>
    </row>
    <row r="11" spans="3:101" ht="15" customHeight="1">
      <c r="C11" s="208"/>
      <c r="D11" s="208"/>
      <c r="E11" s="208"/>
      <c r="F11" s="209"/>
      <c r="G11" s="209"/>
      <c r="H11" s="209"/>
      <c r="I11" s="209"/>
      <c r="J11" s="209"/>
      <c r="P11" s="209"/>
      <c r="AD11" s="209"/>
      <c r="AE11" s="209"/>
      <c r="AF11" s="196"/>
      <c r="AH11" s="209"/>
      <c r="AI11" s="209"/>
      <c r="AJ11" s="209"/>
      <c r="AK11" s="209"/>
      <c r="AL11" s="209"/>
      <c r="AM11" s="209"/>
      <c r="AN11" s="209"/>
      <c r="AP11" s="209"/>
      <c r="AQ11" s="209"/>
      <c r="AR11" s="259"/>
      <c r="AS11" s="209"/>
      <c r="AT11" s="209"/>
      <c r="AU11" s="209"/>
      <c r="AY11" s="209"/>
      <c r="AZ11" s="209"/>
      <c r="BA11" s="209"/>
      <c r="BB11" s="209"/>
    </row>
    <row r="12" spans="3:101" ht="9.75" customHeight="1"/>
    <row r="13" spans="3:101" ht="9.75" customHeight="1"/>
    <row r="14" spans="3:101" s="210" customFormat="1" ht="35.25" customHeight="1">
      <c r="D14" s="1158" t="str">
        <f>'はじめに（PC）'!D7&amp;"年度　環境保全型農業直接支払交付金に係る営農活動実績報告書"</f>
        <v>令和６年度　環境保全型農業直接支払交付金に係る営農活動実績報告書</v>
      </c>
      <c r="E14" s="1159"/>
      <c r="F14" s="1159"/>
      <c r="G14" s="1159"/>
      <c r="H14" s="1159"/>
      <c r="I14" s="1159"/>
      <c r="J14" s="1159"/>
      <c r="K14" s="1159"/>
      <c r="L14" s="1159"/>
      <c r="M14" s="1159"/>
      <c r="N14" s="1159"/>
      <c r="O14" s="1159"/>
      <c r="P14" s="1159"/>
      <c r="Q14" s="1159"/>
      <c r="R14" s="1159"/>
      <c r="S14" s="1159"/>
      <c r="T14" s="1159"/>
      <c r="U14" s="1159"/>
      <c r="V14" s="1159"/>
      <c r="W14" s="1159"/>
      <c r="X14" s="1159"/>
      <c r="Y14" s="1159"/>
      <c r="Z14" s="1159"/>
      <c r="AA14" s="1159"/>
      <c r="AB14" s="1159"/>
      <c r="AC14" s="1159"/>
      <c r="AD14" s="1159"/>
      <c r="AE14" s="1159"/>
      <c r="AF14" s="1159"/>
      <c r="AG14" s="1159"/>
      <c r="AH14" s="1159"/>
      <c r="AI14" s="1159"/>
      <c r="AJ14" s="1159"/>
      <c r="AK14" s="1159"/>
      <c r="AL14" s="1159"/>
      <c r="AM14" s="1159"/>
      <c r="AN14" s="1159"/>
      <c r="AO14" s="1159"/>
      <c r="AP14" s="1159"/>
      <c r="AQ14" s="1159"/>
      <c r="AR14" s="1159"/>
      <c r="AS14" s="1159"/>
      <c r="AT14" s="1159"/>
      <c r="AU14" s="1159"/>
      <c r="AV14" s="1159"/>
      <c r="AW14" s="1159"/>
      <c r="AX14" s="1159"/>
      <c r="AY14" s="1159"/>
    </row>
    <row r="15" spans="3:101" s="210" customFormat="1" ht="17.25">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row>
    <row r="16" spans="3:101" s="210" customFormat="1" ht="17.25">
      <c r="D16" s="1066" t="str">
        <f>"環境保全型農業直接支払交付金実施要領（平成23年４月１日付け22生産第10954号生産局長通知）の第１3の１に基づき、"&amp;'はじめに（PC）'!D7&amp;"年度の環境保全型農業直接支払交付金の活動実績について、下記のとおり報告します。"</f>
        <v>環境保全型農業直接支払交付金実施要領（平成23年４月１日付け22生産第10954号生産局長通知）の第１3の１に基づき、令和６年度の環境保全型農業直接支払交付金の活動実績について、下記のとおり報告します。</v>
      </c>
      <c r="E16" s="1066"/>
      <c r="F16" s="1066"/>
      <c r="G16" s="1066"/>
      <c r="H16" s="1066"/>
      <c r="I16" s="1066"/>
      <c r="J16" s="1066"/>
      <c r="K16" s="1066"/>
      <c r="L16" s="1066"/>
      <c r="M16" s="1066"/>
      <c r="N16" s="1066"/>
      <c r="O16" s="1066"/>
      <c r="P16" s="1066"/>
      <c r="Q16" s="1066"/>
      <c r="R16" s="1066"/>
      <c r="S16" s="1066"/>
      <c r="T16" s="1066"/>
      <c r="U16" s="1066"/>
      <c r="V16" s="1066"/>
      <c r="W16" s="1066"/>
      <c r="X16" s="1066"/>
      <c r="Y16" s="1066"/>
      <c r="Z16" s="1066"/>
      <c r="AA16" s="1066"/>
      <c r="AB16" s="1066"/>
      <c r="AC16" s="1066"/>
      <c r="AD16" s="1066"/>
      <c r="AE16" s="1066"/>
      <c r="AF16" s="1066"/>
      <c r="AG16" s="1066"/>
      <c r="AH16" s="1066"/>
      <c r="AI16" s="1066"/>
      <c r="AJ16" s="1066"/>
      <c r="AK16" s="1066"/>
      <c r="AL16" s="1066"/>
      <c r="AM16" s="1066"/>
      <c r="AN16" s="1066"/>
      <c r="AO16" s="1066"/>
      <c r="AP16" s="1066"/>
      <c r="AQ16" s="1066"/>
      <c r="AR16" s="1066"/>
      <c r="AS16" s="1066"/>
      <c r="AT16" s="1066"/>
      <c r="AU16" s="1066"/>
      <c r="AV16" s="1066"/>
      <c r="AW16" s="1066"/>
      <c r="AX16" s="1066"/>
      <c r="AY16" s="1066"/>
      <c r="BB16" s="1062" t="s">
        <v>512</v>
      </c>
      <c r="BC16" s="1062"/>
      <c r="BD16" s="1062"/>
      <c r="BE16" s="1062"/>
      <c r="BF16" s="1062"/>
      <c r="BG16" s="1062"/>
      <c r="BH16" s="1062"/>
      <c r="BI16" s="1062"/>
      <c r="BJ16" s="1062"/>
      <c r="BK16" s="1062"/>
      <c r="BL16" s="1062"/>
      <c r="BM16" s="1062"/>
      <c r="BN16" s="1062"/>
      <c r="BO16" s="1062"/>
      <c r="BP16" s="1062"/>
      <c r="BQ16" s="1062"/>
      <c r="BR16" s="1062"/>
      <c r="BS16" s="1062"/>
      <c r="BT16" s="1062"/>
      <c r="BU16" s="1062"/>
      <c r="BV16" s="1062"/>
      <c r="BW16" s="1062"/>
      <c r="BX16" s="1062"/>
      <c r="BY16" s="1062"/>
      <c r="BZ16" s="1062"/>
      <c r="CA16" s="1062"/>
      <c r="CB16" s="1062"/>
      <c r="CC16" s="1062"/>
      <c r="CD16" s="1062"/>
      <c r="CE16" s="1062"/>
      <c r="CF16" s="1062"/>
      <c r="CG16" s="1062"/>
      <c r="CH16" s="1062"/>
      <c r="CI16" s="1062"/>
      <c r="CJ16" s="1062"/>
      <c r="CK16" s="1062"/>
      <c r="CL16" s="1062"/>
      <c r="CM16" s="1062"/>
      <c r="CN16" s="1062"/>
      <c r="CO16" s="1062"/>
      <c r="CP16" s="1062"/>
      <c r="CQ16" s="1062"/>
      <c r="CR16" s="1062"/>
      <c r="CS16" s="1062"/>
      <c r="CT16" s="1062"/>
      <c r="CU16" s="1062"/>
      <c r="CV16" s="1062"/>
      <c r="CW16" s="1062"/>
    </row>
    <row r="17" spans="3:101" s="210" customFormat="1" ht="17.25">
      <c r="D17" s="1066"/>
      <c r="E17" s="1066"/>
      <c r="F17" s="1066"/>
      <c r="G17" s="1066"/>
      <c r="H17" s="1066"/>
      <c r="I17" s="1066"/>
      <c r="J17" s="1066"/>
      <c r="K17" s="1066"/>
      <c r="L17" s="1066"/>
      <c r="M17" s="1066"/>
      <c r="N17" s="1066"/>
      <c r="O17" s="1066"/>
      <c r="P17" s="1066"/>
      <c r="Q17" s="1066"/>
      <c r="R17" s="1066"/>
      <c r="S17" s="1066"/>
      <c r="T17" s="1066"/>
      <c r="U17" s="1066"/>
      <c r="V17" s="1066"/>
      <c r="W17" s="1066"/>
      <c r="X17" s="1066"/>
      <c r="Y17" s="1066"/>
      <c r="Z17" s="1066"/>
      <c r="AA17" s="1066"/>
      <c r="AB17" s="1066"/>
      <c r="AC17" s="1066"/>
      <c r="AD17" s="1066"/>
      <c r="AE17" s="1066"/>
      <c r="AF17" s="1066"/>
      <c r="AG17" s="1066"/>
      <c r="AH17" s="1066"/>
      <c r="AI17" s="1066"/>
      <c r="AJ17" s="1066"/>
      <c r="AK17" s="1066"/>
      <c r="AL17" s="1066"/>
      <c r="AM17" s="1066"/>
      <c r="AN17" s="1066"/>
      <c r="AO17" s="1066"/>
      <c r="AP17" s="1066"/>
      <c r="AQ17" s="1066"/>
      <c r="AR17" s="1066"/>
      <c r="AS17" s="1066"/>
      <c r="AT17" s="1066"/>
      <c r="AU17" s="1066"/>
      <c r="AV17" s="1066"/>
      <c r="AW17" s="1066"/>
      <c r="AX17" s="1066"/>
      <c r="AY17" s="1066"/>
      <c r="BB17" s="1062"/>
      <c r="BC17" s="1062"/>
      <c r="BD17" s="1062"/>
      <c r="BE17" s="1062"/>
      <c r="BF17" s="1062"/>
      <c r="BG17" s="1062"/>
      <c r="BH17" s="1062"/>
      <c r="BI17" s="1062"/>
      <c r="BJ17" s="1062"/>
      <c r="BK17" s="1062"/>
      <c r="BL17" s="1062"/>
      <c r="BM17" s="1062"/>
      <c r="BN17" s="1062"/>
      <c r="BO17" s="1062"/>
      <c r="BP17" s="1062"/>
      <c r="BQ17" s="1062"/>
      <c r="BR17" s="1062"/>
      <c r="BS17" s="1062"/>
      <c r="BT17" s="1062"/>
      <c r="BU17" s="1062"/>
      <c r="BV17" s="1062"/>
      <c r="BW17" s="1062"/>
      <c r="BX17" s="1062"/>
      <c r="BY17" s="1062"/>
      <c r="BZ17" s="1062"/>
      <c r="CA17" s="1062"/>
      <c r="CB17" s="1062"/>
      <c r="CC17" s="1062"/>
      <c r="CD17" s="1062"/>
      <c r="CE17" s="1062"/>
      <c r="CF17" s="1062"/>
      <c r="CG17" s="1062"/>
      <c r="CH17" s="1062"/>
      <c r="CI17" s="1062"/>
      <c r="CJ17" s="1062"/>
      <c r="CK17" s="1062"/>
      <c r="CL17" s="1062"/>
      <c r="CM17" s="1062"/>
      <c r="CN17" s="1062"/>
      <c r="CO17" s="1062"/>
      <c r="CP17" s="1062"/>
      <c r="CQ17" s="1062"/>
      <c r="CR17" s="1062"/>
      <c r="CS17" s="1062"/>
      <c r="CT17" s="1062"/>
      <c r="CU17" s="1062"/>
      <c r="CV17" s="1062"/>
      <c r="CW17" s="1062"/>
    </row>
    <row r="18" spans="3:101" s="210" customFormat="1" ht="17.25">
      <c r="D18" s="1066"/>
      <c r="E18" s="1066"/>
      <c r="F18" s="1066"/>
      <c r="G18" s="1066"/>
      <c r="H18" s="1066"/>
      <c r="I18" s="1066"/>
      <c r="J18" s="1066"/>
      <c r="K18" s="1066"/>
      <c r="L18" s="1066"/>
      <c r="M18" s="1066"/>
      <c r="N18" s="1066"/>
      <c r="O18" s="1066"/>
      <c r="P18" s="1066"/>
      <c r="Q18" s="1066"/>
      <c r="R18" s="1066"/>
      <c r="S18" s="1066"/>
      <c r="T18" s="1066"/>
      <c r="U18" s="1066"/>
      <c r="V18" s="1066"/>
      <c r="W18" s="1066"/>
      <c r="X18" s="1066"/>
      <c r="Y18" s="1066"/>
      <c r="Z18" s="1066"/>
      <c r="AA18" s="1066"/>
      <c r="AB18" s="1066"/>
      <c r="AC18" s="1066"/>
      <c r="AD18" s="1066"/>
      <c r="AE18" s="1066"/>
      <c r="AF18" s="1066"/>
      <c r="AG18" s="1066"/>
      <c r="AH18" s="1066"/>
      <c r="AI18" s="1066"/>
      <c r="AJ18" s="1066"/>
      <c r="AK18" s="1066"/>
      <c r="AL18" s="1066"/>
      <c r="AM18" s="1066"/>
      <c r="AN18" s="1066"/>
      <c r="AO18" s="1066"/>
      <c r="AP18" s="1066"/>
      <c r="AQ18" s="1066"/>
      <c r="AR18" s="1066"/>
      <c r="AS18" s="1066"/>
      <c r="AT18" s="1066"/>
      <c r="AU18" s="1066"/>
      <c r="AV18" s="1066"/>
      <c r="AW18" s="1066"/>
      <c r="AX18" s="1066"/>
      <c r="AY18" s="1066"/>
      <c r="BB18" s="1062"/>
      <c r="BC18" s="1062"/>
      <c r="BD18" s="1062"/>
      <c r="BE18" s="1062"/>
      <c r="BF18" s="1062"/>
      <c r="BG18" s="1062"/>
      <c r="BH18" s="1062"/>
      <c r="BI18" s="1062"/>
      <c r="BJ18" s="1062"/>
      <c r="BK18" s="1062"/>
      <c r="BL18" s="1062"/>
      <c r="BM18" s="1062"/>
      <c r="BN18" s="1062"/>
      <c r="BO18" s="1062"/>
      <c r="BP18" s="1062"/>
      <c r="BQ18" s="1062"/>
      <c r="BR18" s="1062"/>
      <c r="BS18" s="1062"/>
      <c r="BT18" s="1062"/>
      <c r="BU18" s="1062"/>
      <c r="BV18" s="1062"/>
      <c r="BW18" s="1062"/>
      <c r="BX18" s="1062"/>
      <c r="BY18" s="1062"/>
      <c r="BZ18" s="1062"/>
      <c r="CA18" s="1062"/>
      <c r="CB18" s="1062"/>
      <c r="CC18" s="1062"/>
      <c r="CD18" s="1062"/>
      <c r="CE18" s="1062"/>
      <c r="CF18" s="1062"/>
      <c r="CG18" s="1062"/>
      <c r="CH18" s="1062"/>
      <c r="CI18" s="1062"/>
      <c r="CJ18" s="1062"/>
      <c r="CK18" s="1062"/>
      <c r="CL18" s="1062"/>
      <c r="CM18" s="1062"/>
      <c r="CN18" s="1062"/>
      <c r="CO18" s="1062"/>
      <c r="CP18" s="1062"/>
      <c r="CQ18" s="1062"/>
      <c r="CR18" s="1062"/>
      <c r="CS18" s="1062"/>
      <c r="CT18" s="1062"/>
      <c r="CU18" s="1062"/>
      <c r="CV18" s="1062"/>
      <c r="CW18" s="1062"/>
    </row>
    <row r="19" spans="3:101" s="210" customFormat="1" ht="17.25">
      <c r="D19" s="1066"/>
      <c r="E19" s="1066"/>
      <c r="F19" s="1066"/>
      <c r="G19" s="1066"/>
      <c r="H19" s="1066"/>
      <c r="I19" s="1066"/>
      <c r="J19" s="1066"/>
      <c r="K19" s="1066"/>
      <c r="L19" s="1066"/>
      <c r="M19" s="1066"/>
      <c r="N19" s="1066"/>
      <c r="O19" s="1066"/>
      <c r="P19" s="1066"/>
      <c r="Q19" s="1066"/>
      <c r="R19" s="1066"/>
      <c r="S19" s="1066"/>
      <c r="T19" s="1066"/>
      <c r="U19" s="1066"/>
      <c r="V19" s="1066"/>
      <c r="W19" s="1066"/>
      <c r="X19" s="1066"/>
      <c r="Y19" s="1066"/>
      <c r="Z19" s="1066"/>
      <c r="AA19" s="1066"/>
      <c r="AB19" s="1066"/>
      <c r="AC19" s="1066"/>
      <c r="AD19" s="1066"/>
      <c r="AE19" s="1066"/>
      <c r="AF19" s="1066"/>
      <c r="AG19" s="1066"/>
      <c r="AH19" s="1066"/>
      <c r="AI19" s="1066"/>
      <c r="AJ19" s="1066"/>
      <c r="AK19" s="1066"/>
      <c r="AL19" s="1066"/>
      <c r="AM19" s="1066"/>
      <c r="AN19" s="1066"/>
      <c r="AO19" s="1066"/>
      <c r="AP19" s="1066"/>
      <c r="AQ19" s="1066"/>
      <c r="AR19" s="1066"/>
      <c r="AS19" s="1066"/>
      <c r="AT19" s="1066"/>
      <c r="AU19" s="1066"/>
      <c r="AV19" s="1066"/>
      <c r="AW19" s="1066"/>
      <c r="AX19" s="1066"/>
      <c r="AY19" s="1066"/>
      <c r="BB19" s="1062"/>
      <c r="BC19" s="1062"/>
      <c r="BD19" s="1062"/>
      <c r="BE19" s="1062"/>
      <c r="BF19" s="1062"/>
      <c r="BG19" s="1062"/>
      <c r="BH19" s="1062"/>
      <c r="BI19" s="1062"/>
      <c r="BJ19" s="1062"/>
      <c r="BK19" s="1062"/>
      <c r="BL19" s="1062"/>
      <c r="BM19" s="1062"/>
      <c r="BN19" s="1062"/>
      <c r="BO19" s="1062"/>
      <c r="BP19" s="1062"/>
      <c r="BQ19" s="1062"/>
      <c r="BR19" s="1062"/>
      <c r="BS19" s="1062"/>
      <c r="BT19" s="1062"/>
      <c r="BU19" s="1062"/>
      <c r="BV19" s="1062"/>
      <c r="BW19" s="1062"/>
      <c r="BX19" s="1062"/>
      <c r="BY19" s="1062"/>
      <c r="BZ19" s="1062"/>
      <c r="CA19" s="1062"/>
      <c r="CB19" s="1062"/>
      <c r="CC19" s="1062"/>
      <c r="CD19" s="1062"/>
      <c r="CE19" s="1062"/>
      <c r="CF19" s="1062"/>
      <c r="CG19" s="1062"/>
      <c r="CH19" s="1062"/>
      <c r="CI19" s="1062"/>
      <c r="CJ19" s="1062"/>
      <c r="CK19" s="1062"/>
      <c r="CL19" s="1062"/>
      <c r="CM19" s="1062"/>
      <c r="CN19" s="1062"/>
      <c r="CO19" s="1062"/>
      <c r="CP19" s="1062"/>
      <c r="CQ19" s="1062"/>
      <c r="CR19" s="1062"/>
      <c r="CS19" s="1062"/>
      <c r="CT19" s="1062"/>
      <c r="CU19" s="1062"/>
      <c r="CV19" s="1062"/>
      <c r="CW19" s="1062"/>
    </row>
    <row r="20" spans="3:101" ht="14.25">
      <c r="C20" s="208"/>
      <c r="D20" s="208"/>
      <c r="E20" s="208"/>
      <c r="F20" s="209"/>
      <c r="G20" s="209"/>
      <c r="H20" s="209"/>
      <c r="I20" s="209"/>
      <c r="J20" s="209"/>
      <c r="P20" s="209"/>
      <c r="AD20" s="209"/>
      <c r="AE20" s="209"/>
      <c r="AF20" s="196"/>
      <c r="AH20" s="209"/>
      <c r="AI20" s="209"/>
      <c r="AJ20" s="209"/>
      <c r="AK20" s="209"/>
      <c r="AL20" s="209"/>
      <c r="AM20" s="209"/>
      <c r="AN20" s="209"/>
      <c r="AP20" s="209"/>
      <c r="AQ20" s="209"/>
      <c r="AR20" s="259"/>
      <c r="AS20" s="209"/>
      <c r="AT20" s="209"/>
      <c r="AU20" s="209"/>
      <c r="AY20" s="209"/>
      <c r="AZ20" s="209"/>
      <c r="BA20" s="209"/>
      <c r="BB20" s="209"/>
    </row>
    <row r="21" spans="3:101" ht="21.75" customHeight="1">
      <c r="C21" s="1063" t="s">
        <v>355</v>
      </c>
      <c r="D21" s="1063"/>
      <c r="E21" s="1063"/>
      <c r="F21" s="1063"/>
      <c r="G21" s="1063"/>
      <c r="H21" s="1063"/>
      <c r="I21" s="1063"/>
      <c r="J21" s="1063"/>
      <c r="K21" s="1063"/>
      <c r="L21" s="1063"/>
      <c r="M21" s="1063"/>
      <c r="N21" s="1063"/>
      <c r="O21" s="1063"/>
      <c r="P21" s="1063"/>
      <c r="Q21" s="1063"/>
      <c r="R21" s="1063"/>
      <c r="S21" s="1063"/>
      <c r="T21" s="1063"/>
      <c r="U21" s="1063"/>
      <c r="V21" s="1063"/>
      <c r="W21" s="1063"/>
      <c r="X21" s="1063"/>
      <c r="Y21" s="1063"/>
      <c r="Z21" s="1063"/>
      <c r="AA21" s="1063"/>
      <c r="AB21" s="1063"/>
      <c r="AC21" s="1063"/>
      <c r="AD21" s="1063"/>
      <c r="AE21" s="1063"/>
      <c r="AF21" s="1063"/>
      <c r="AG21" s="1063"/>
      <c r="AH21" s="1063"/>
      <c r="AI21" s="1063"/>
      <c r="AJ21" s="1063"/>
      <c r="AK21" s="1063"/>
      <c r="AL21" s="1063"/>
      <c r="AM21" s="1063"/>
      <c r="AN21" s="1063"/>
      <c r="AO21" s="1063"/>
      <c r="AP21" s="1063"/>
      <c r="AQ21" s="1063"/>
      <c r="AR21" s="1063"/>
      <c r="AS21" s="1063"/>
      <c r="AT21" s="1063"/>
      <c r="AU21" s="1063"/>
      <c r="AV21" s="1063"/>
      <c r="AW21" s="1063"/>
      <c r="AX21" s="1063"/>
      <c r="AY21" s="1063"/>
      <c r="AZ21" s="209"/>
      <c r="BA21" s="209"/>
      <c r="BB21" s="209"/>
    </row>
    <row r="22" spans="3:101" ht="14.25">
      <c r="C22" s="208"/>
      <c r="D22" s="208"/>
      <c r="E22" s="208"/>
      <c r="F22" s="209"/>
      <c r="G22" s="209"/>
      <c r="H22" s="209"/>
      <c r="I22" s="209"/>
      <c r="J22" s="209"/>
      <c r="P22" s="209"/>
      <c r="AD22" s="209"/>
      <c r="AE22" s="209"/>
      <c r="AF22" s="196"/>
      <c r="AH22" s="209"/>
      <c r="AI22" s="209"/>
      <c r="AJ22" s="209"/>
      <c r="AK22" s="209"/>
      <c r="AL22" s="209"/>
      <c r="AM22" s="209"/>
      <c r="AN22" s="209"/>
      <c r="AP22" s="209"/>
      <c r="AQ22" s="209"/>
      <c r="AR22" s="259"/>
      <c r="AS22" s="209"/>
      <c r="AT22" s="209"/>
      <c r="AU22" s="209"/>
      <c r="AY22" s="209"/>
      <c r="AZ22" s="209"/>
      <c r="BA22" s="209"/>
      <c r="BB22" s="209"/>
    </row>
    <row r="23" spans="3:101" s="210" customFormat="1" ht="18.75" customHeight="1">
      <c r="C23" s="210" t="s">
        <v>429</v>
      </c>
    </row>
    <row r="24" spans="3:101" ht="18" customHeight="1">
      <c r="D24" s="260" t="str">
        <f>"　　　　"&amp;'はじめに（PC）'!D7&amp;"年度の環境保全型農業直接支払交付金の営農活動実績について報告します。"</f>
        <v>　　　　令和６年度の環境保全型農業直接支払交付金の営農活動実績について報告します。</v>
      </c>
    </row>
    <row r="26" spans="3:101" ht="37.9" customHeight="1">
      <c r="D26" s="396" t="s">
        <v>203</v>
      </c>
      <c r="E26" s="1156" t="s">
        <v>430</v>
      </c>
      <c r="F26" s="1156"/>
      <c r="G26" s="1156"/>
      <c r="H26" s="1156"/>
      <c r="I26" s="1156"/>
      <c r="J26" s="1156"/>
      <c r="K26" s="1156"/>
      <c r="L26" s="1156"/>
      <c r="M26" s="1156"/>
      <c r="N26" s="1156"/>
      <c r="O26" s="1156"/>
      <c r="P26" s="1156"/>
      <c r="Q26" s="1156"/>
      <c r="R26" s="1156"/>
      <c r="S26" s="1156"/>
      <c r="T26" s="1156"/>
      <c r="U26" s="1156"/>
      <c r="V26" s="1156"/>
      <c r="W26" s="1156"/>
      <c r="X26" s="1156"/>
      <c r="Y26" s="1156"/>
      <c r="Z26" s="1156"/>
      <c r="AA26" s="1156"/>
      <c r="AB26" s="1156"/>
      <c r="AC26" s="1156"/>
      <c r="AD26" s="1156"/>
      <c r="AE26" s="1156"/>
      <c r="AF26" s="1156"/>
      <c r="AG26" s="1156"/>
      <c r="AH26" s="1156"/>
      <c r="AI26" s="1156"/>
      <c r="AJ26" s="1156"/>
      <c r="AK26" s="1156"/>
      <c r="AL26" s="1156"/>
      <c r="AM26" s="1156"/>
      <c r="AN26" s="1156"/>
      <c r="AO26" s="1156"/>
      <c r="AP26" s="1156"/>
      <c r="AQ26" s="1156"/>
      <c r="AR26" s="1156"/>
      <c r="AS26" s="1156"/>
      <c r="AT26" s="1156"/>
      <c r="AU26" s="1156"/>
      <c r="AV26" s="1156"/>
      <c r="AW26" s="1156"/>
    </row>
    <row r="27" spans="3:101" ht="15" customHeight="1">
      <c r="D27" s="396" t="s">
        <v>203</v>
      </c>
      <c r="E27" s="206" t="s">
        <v>431</v>
      </c>
    </row>
    <row r="29" spans="3:101" ht="15" customHeight="1">
      <c r="D29" s="206" t="s">
        <v>356</v>
      </c>
    </row>
    <row r="30" spans="3:101" ht="15" customHeight="1">
      <c r="D30" s="206" t="s">
        <v>357</v>
      </c>
    </row>
  </sheetData>
  <mergeCells count="8">
    <mergeCell ref="E26:AW26"/>
    <mergeCell ref="AL9:AW9"/>
    <mergeCell ref="AL10:AW10"/>
    <mergeCell ref="BB16:CW19"/>
    <mergeCell ref="AL5:AW5"/>
    <mergeCell ref="D14:AY14"/>
    <mergeCell ref="D16:AY19"/>
    <mergeCell ref="C21:AY21"/>
  </mergeCells>
  <phoneticPr fontId="16"/>
  <dataValidations count="1">
    <dataValidation type="list" allowBlank="1" showInputMessage="1" showErrorMessage="1" sqref="D26:D27">
      <formula1>"□,■"</formula1>
    </dataValidation>
  </dataValidations>
  <printOptions horizontalCentered="1"/>
  <pageMargins left="0.51181102362204722" right="0.51181102362204722" top="0.55118110236220474" bottom="0.55118110236220474" header="0.31496062992125984" footer="0.31496062992125984"/>
  <pageSetup paperSize="9" scale="81" fitToHeight="0" orientation="portrait"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3:N73"/>
  <sheetViews>
    <sheetView view="pageBreakPreview" zoomScale="90" zoomScaleNormal="100" zoomScaleSheetLayoutView="90" workbookViewId="0">
      <selection activeCell="F38" sqref="F38"/>
    </sheetView>
  </sheetViews>
  <sheetFormatPr defaultColWidth="2.42578125" defaultRowHeight="15" customHeight="1"/>
  <cols>
    <col min="1" max="1" width="2.42578125" style="206"/>
    <col min="2" max="2" width="2.42578125" style="206" customWidth="1"/>
    <col min="3" max="3" width="3.85546875" style="206" customWidth="1"/>
    <col min="4" max="4" width="28.85546875" style="206" customWidth="1"/>
    <col min="5" max="6" width="23.5703125" style="206" customWidth="1"/>
    <col min="7" max="7" width="2.42578125" style="206"/>
    <col min="8" max="8" width="30.28515625" style="206" customWidth="1"/>
    <col min="9" max="9" width="15.140625" style="206" customWidth="1"/>
    <col min="10" max="16384" width="2.42578125" style="206"/>
  </cols>
  <sheetData>
    <row r="3" spans="2:14" ht="23.25" customHeight="1">
      <c r="B3" s="206" t="s">
        <v>276</v>
      </c>
    </row>
    <row r="4" spans="2:14" ht="23.25" customHeight="1">
      <c r="B4" s="1160" t="s">
        <v>493</v>
      </c>
      <c r="C4" s="1160"/>
      <c r="D4" s="1160"/>
      <c r="E4" s="1160"/>
      <c r="F4" s="1160"/>
      <c r="G4" s="1160"/>
      <c r="H4" s="1160"/>
      <c r="I4" s="1160"/>
      <c r="J4" s="1160"/>
      <c r="K4" s="304"/>
    </row>
    <row r="5" spans="2:14" ht="14.25">
      <c r="B5" s="208"/>
      <c r="C5" s="208"/>
      <c r="D5" s="208"/>
      <c r="G5" s="196"/>
      <c r="I5" s="283"/>
      <c r="K5" s="283"/>
      <c r="L5" s="283"/>
      <c r="M5" s="283"/>
      <c r="N5" s="283"/>
    </row>
    <row r="6" spans="2:14" s="210" customFormat="1" ht="19.5" customHeight="1">
      <c r="B6" s="210" t="s">
        <v>358</v>
      </c>
    </row>
    <row r="7" spans="2:14" ht="15" customHeight="1">
      <c r="C7" s="1096" t="s">
        <v>295</v>
      </c>
      <c r="D7" s="1097"/>
      <c r="E7" s="1097"/>
      <c r="F7" s="1099" t="s">
        <v>359</v>
      </c>
      <c r="G7" s="1099"/>
      <c r="H7" s="1099"/>
      <c r="I7" s="1069" t="s">
        <v>40</v>
      </c>
    </row>
    <row r="8" spans="2:14" ht="15" customHeight="1">
      <c r="C8" s="1098"/>
      <c r="D8" s="1063"/>
      <c r="E8" s="1063"/>
      <c r="F8" s="1099"/>
      <c r="G8" s="1099"/>
      <c r="H8" s="1099"/>
      <c r="I8" s="1069"/>
    </row>
    <row r="9" spans="2:14" ht="15" customHeight="1">
      <c r="C9" s="1098"/>
      <c r="D9" s="1063"/>
      <c r="E9" s="1063"/>
      <c r="F9" s="1099"/>
      <c r="G9" s="1099"/>
      <c r="H9" s="1099"/>
      <c r="I9" s="1069"/>
    </row>
    <row r="10" spans="2:14" ht="24.75" customHeight="1">
      <c r="C10" s="1100" t="s">
        <v>360</v>
      </c>
      <c r="D10" s="1101"/>
      <c r="E10" s="305" t="s">
        <v>299</v>
      </c>
      <c r="F10" s="1102" t="s">
        <v>300</v>
      </c>
      <c r="G10" s="1103"/>
      <c r="H10" s="306" t="s">
        <v>301</v>
      </c>
      <c r="I10" s="211"/>
    </row>
    <row r="11" spans="2:14" ht="24.75" customHeight="1">
      <c r="C11" s="1093"/>
      <c r="D11" s="1094"/>
      <c r="E11" s="412"/>
      <c r="F11" s="1089"/>
      <c r="G11" s="1090"/>
      <c r="H11" s="411"/>
      <c r="I11" s="413"/>
    </row>
    <row r="12" spans="2:14" ht="24.75" customHeight="1">
      <c r="C12" s="1093"/>
      <c r="D12" s="1094"/>
      <c r="E12" s="412"/>
      <c r="F12" s="1089"/>
      <c r="G12" s="1090"/>
      <c r="H12" s="411"/>
      <c r="I12" s="413"/>
    </row>
    <row r="13" spans="2:14" ht="24.75" customHeight="1">
      <c r="C13" s="1093"/>
      <c r="D13" s="1094"/>
      <c r="E13" s="412"/>
      <c r="F13" s="1089"/>
      <c r="G13" s="1090"/>
      <c r="H13" s="411"/>
      <c r="I13" s="413"/>
    </row>
    <row r="14" spans="2:14" ht="24.75" customHeight="1">
      <c r="C14" s="1093"/>
      <c r="D14" s="1094"/>
      <c r="E14" s="412"/>
      <c r="F14" s="1089"/>
      <c r="G14" s="1090"/>
      <c r="H14" s="411"/>
      <c r="I14" s="413"/>
    </row>
    <row r="15" spans="2:14" ht="24.75" customHeight="1">
      <c r="C15" s="1093"/>
      <c r="D15" s="1094"/>
      <c r="E15" s="412"/>
      <c r="F15" s="1089"/>
      <c r="G15" s="1090"/>
      <c r="H15" s="411"/>
      <c r="I15" s="413"/>
    </row>
    <row r="16" spans="2:14" ht="24.75" customHeight="1">
      <c r="C16" s="1093"/>
      <c r="D16" s="1094"/>
      <c r="E16" s="412"/>
      <c r="F16" s="1089"/>
      <c r="G16" s="1090"/>
      <c r="H16" s="411"/>
      <c r="I16" s="413"/>
    </row>
    <row r="17" spans="2:9" ht="24.75" customHeight="1">
      <c r="C17" s="1093"/>
      <c r="D17" s="1094"/>
      <c r="E17" s="412"/>
      <c r="F17" s="1089"/>
      <c r="G17" s="1090"/>
      <c r="H17" s="411"/>
      <c r="I17" s="413"/>
    </row>
    <row r="18" spans="2:9" ht="24.75" customHeight="1">
      <c r="C18" s="1093"/>
      <c r="D18" s="1094"/>
      <c r="E18" s="412"/>
      <c r="F18" s="1089"/>
      <c r="G18" s="1090"/>
      <c r="H18" s="411"/>
      <c r="I18" s="413"/>
    </row>
    <row r="19" spans="2:9" ht="24.75" customHeight="1">
      <c r="C19" s="1093"/>
      <c r="D19" s="1094"/>
      <c r="E19" s="412"/>
      <c r="F19" s="1089"/>
      <c r="G19" s="1090"/>
      <c r="H19" s="411"/>
      <c r="I19" s="413"/>
    </row>
    <row r="20" spans="2:9" ht="24.75" customHeight="1">
      <c r="C20" s="1093"/>
      <c r="D20" s="1094"/>
      <c r="E20" s="412"/>
      <c r="F20" s="1089"/>
      <c r="G20" s="1090"/>
      <c r="H20" s="411"/>
      <c r="I20" s="413"/>
    </row>
    <row r="21" spans="2:9" ht="24.75" customHeight="1">
      <c r="C21" s="1093"/>
      <c r="D21" s="1094"/>
      <c r="E21" s="412"/>
      <c r="F21" s="1089"/>
      <c r="G21" s="1090"/>
      <c r="H21" s="411"/>
      <c r="I21" s="413"/>
    </row>
    <row r="22" spans="2:9" ht="24.75" customHeight="1">
      <c r="C22" s="1093"/>
      <c r="D22" s="1094"/>
      <c r="E22" s="412"/>
      <c r="F22" s="1089"/>
      <c r="G22" s="1090"/>
      <c r="H22" s="411"/>
      <c r="I22" s="413"/>
    </row>
    <row r="23" spans="2:9" s="213" customFormat="1" ht="13.5">
      <c r="C23" s="212"/>
      <c r="D23" s="212" t="s">
        <v>362</v>
      </c>
    </row>
    <row r="24" spans="2:9" s="213" customFormat="1" ht="13.5">
      <c r="C24" s="212"/>
      <c r="D24" s="212" t="s">
        <v>432</v>
      </c>
    </row>
    <row r="25" spans="2:9" s="213" customFormat="1" ht="13.5">
      <c r="C25" s="212"/>
      <c r="D25" s="212" t="s">
        <v>363</v>
      </c>
    </row>
    <row r="26" spans="2:9" s="213" customFormat="1" ht="13.5">
      <c r="C26" s="212"/>
      <c r="D26" s="212"/>
    </row>
    <row r="27" spans="2:9" s="213" customFormat="1" ht="13.5">
      <c r="C27" s="212"/>
      <c r="D27" s="212"/>
    </row>
    <row r="28" spans="2:9" s="213" customFormat="1" ht="13.5">
      <c r="C28" s="212"/>
      <c r="D28" s="212"/>
    </row>
    <row r="29" spans="2:9" s="210" customFormat="1" ht="18.75" customHeight="1">
      <c r="B29" s="210" t="s">
        <v>364</v>
      </c>
    </row>
    <row r="30" spans="2:9" ht="22.5" customHeight="1">
      <c r="C30" s="1069" t="s">
        <v>326</v>
      </c>
      <c r="D30" s="1069"/>
      <c r="E30" s="1069"/>
      <c r="F30" s="1069" t="s">
        <v>365</v>
      </c>
      <c r="G30" s="1069"/>
    </row>
    <row r="31" spans="2:9" ht="26.25" customHeight="1">
      <c r="C31" s="1091" t="s">
        <v>366</v>
      </c>
      <c r="D31" s="1092"/>
      <c r="E31" s="1092"/>
      <c r="F31" s="462">
        <f>'はじめに（ほ場一覧）'!$J$128</f>
        <v>0</v>
      </c>
      <c r="G31" s="214" t="s">
        <v>222</v>
      </c>
    </row>
    <row r="32" spans="2:9" ht="26.25" customHeight="1">
      <c r="C32" s="1091" t="s">
        <v>332</v>
      </c>
      <c r="D32" s="1092"/>
      <c r="E32" s="1092"/>
      <c r="F32" s="462">
        <f>'はじめに（ほ場一覧）'!J129</f>
        <v>0</v>
      </c>
      <c r="G32" s="214" t="s">
        <v>222</v>
      </c>
    </row>
    <row r="33" spans="2:10" ht="26.25" customHeight="1">
      <c r="C33" s="1091" t="s">
        <v>367</v>
      </c>
      <c r="D33" s="1092"/>
      <c r="E33" s="1092"/>
      <c r="F33" s="462">
        <f>'はじめに（ほ場一覧）'!J130</f>
        <v>0</v>
      </c>
      <c r="G33" s="214" t="s">
        <v>222</v>
      </c>
    </row>
    <row r="34" spans="2:10" ht="26.25" customHeight="1">
      <c r="C34" s="1091" t="s">
        <v>368</v>
      </c>
      <c r="D34" s="1092"/>
      <c r="E34" s="1092"/>
      <c r="F34" s="462">
        <f>'はじめに（ほ場一覧）'!J131</f>
        <v>0</v>
      </c>
      <c r="G34" s="214" t="s">
        <v>222</v>
      </c>
    </row>
    <row r="35" spans="2:10" ht="26.25" customHeight="1">
      <c r="C35" s="1091" t="s">
        <v>369</v>
      </c>
      <c r="D35" s="1092"/>
      <c r="E35" s="1092"/>
      <c r="F35" s="462">
        <f>'はじめに（ほ場一覧）'!J132</f>
        <v>0</v>
      </c>
      <c r="G35" s="214" t="s">
        <v>222</v>
      </c>
    </row>
    <row r="36" spans="2:10" ht="26.25" customHeight="1">
      <c r="C36" s="1091" t="s">
        <v>370</v>
      </c>
      <c r="D36" s="1092"/>
      <c r="E36" s="1092"/>
      <c r="F36" s="462">
        <f>'はじめに（ほ場一覧）'!J133</f>
        <v>0</v>
      </c>
      <c r="G36" s="214" t="s">
        <v>222</v>
      </c>
    </row>
    <row r="37" spans="2:10" ht="26.25" customHeight="1">
      <c r="C37" s="1091" t="s">
        <v>371</v>
      </c>
      <c r="D37" s="1092"/>
      <c r="E37" s="1092"/>
      <c r="F37" s="462">
        <f>'はじめに（ほ場一覧）'!J134</f>
        <v>0</v>
      </c>
      <c r="G37" s="214" t="s">
        <v>222</v>
      </c>
    </row>
    <row r="38" spans="2:10" ht="26.25" customHeight="1">
      <c r="C38" s="1091" t="s">
        <v>338</v>
      </c>
      <c r="D38" s="1092"/>
      <c r="E38" s="1092"/>
      <c r="F38" s="462">
        <f>'はじめに（ほ場一覧）'!J135</f>
        <v>0</v>
      </c>
      <c r="G38" s="214" t="s">
        <v>222</v>
      </c>
    </row>
    <row r="39" spans="2:10" ht="26.25" customHeight="1" thickBot="1">
      <c r="C39" s="1087"/>
      <c r="D39" s="1088"/>
      <c r="E39" s="1088"/>
      <c r="F39" s="325"/>
      <c r="G39" s="215" t="s">
        <v>222</v>
      </c>
    </row>
    <row r="40" spans="2:10" ht="26.25" customHeight="1" thickTop="1">
      <c r="C40" s="1068" t="s">
        <v>339</v>
      </c>
      <c r="D40" s="1068"/>
      <c r="E40" s="1068"/>
      <c r="F40" s="462">
        <f>SUM(F31:F39)</f>
        <v>0</v>
      </c>
      <c r="G40" s="216" t="s">
        <v>222</v>
      </c>
    </row>
    <row r="41" spans="2:10" ht="18.75" customHeight="1"/>
    <row r="42" spans="2:10" ht="19.5" customHeight="1">
      <c r="C42" s="1069" t="s">
        <v>326</v>
      </c>
      <c r="D42" s="1069"/>
      <c r="E42" s="1069"/>
      <c r="F42" s="1069" t="s">
        <v>365</v>
      </c>
      <c r="G42" s="1069"/>
    </row>
    <row r="43" spans="2:10" ht="26.25" customHeight="1">
      <c r="C43" s="1070" t="s">
        <v>342</v>
      </c>
      <c r="D43" s="1071"/>
      <c r="E43" s="1071"/>
      <c r="F43" s="394"/>
      <c r="G43" s="214" t="s">
        <v>222</v>
      </c>
    </row>
    <row r="44" spans="2:10" s="213" customFormat="1" ht="17.25" customHeight="1">
      <c r="B44" s="206"/>
      <c r="C44" s="212"/>
      <c r="D44" s="238" t="s">
        <v>433</v>
      </c>
      <c r="E44" s="196"/>
      <c r="F44" s="196"/>
      <c r="G44" s="196"/>
      <c r="H44" s="196"/>
      <c r="I44" s="212"/>
      <c r="J44" s="212"/>
    </row>
    <row r="45" spans="2:10" s="213" customFormat="1" ht="17.25" customHeight="1">
      <c r="B45" s="206"/>
      <c r="D45" s="213" t="s">
        <v>372</v>
      </c>
    </row>
    <row r="46" spans="2:10" ht="17.25" customHeight="1">
      <c r="C46" s="217"/>
      <c r="D46" s="217" t="s">
        <v>373</v>
      </c>
      <c r="E46" s="196"/>
      <c r="F46" s="196"/>
      <c r="G46" s="196"/>
      <c r="H46" s="196"/>
      <c r="I46" s="196"/>
      <c r="J46" s="196"/>
    </row>
    <row r="47" spans="2:10" ht="17.25" customHeight="1">
      <c r="C47" s="217"/>
      <c r="D47" s="217" t="s">
        <v>374</v>
      </c>
      <c r="E47" s="218"/>
      <c r="F47" s="218"/>
      <c r="G47" s="218"/>
      <c r="H47" s="218"/>
      <c r="I47" s="218"/>
      <c r="J47" s="196"/>
    </row>
    <row r="48" spans="2:10" ht="17.25" customHeight="1">
      <c r="C48" s="217"/>
      <c r="D48" s="217" t="s">
        <v>375</v>
      </c>
      <c r="E48" s="218"/>
      <c r="F48" s="218"/>
      <c r="G48" s="218"/>
      <c r="H48" s="218"/>
      <c r="I48" s="218"/>
      <c r="J48" s="196"/>
    </row>
    <row r="49" spans="2:10" ht="12" customHeight="1">
      <c r="C49" s="205"/>
      <c r="D49" s="205"/>
      <c r="E49" s="219"/>
      <c r="F49" s="219"/>
      <c r="G49" s="219"/>
      <c r="H49" s="219"/>
      <c r="I49" s="219"/>
    </row>
    <row r="50" spans="2:10" ht="12" customHeight="1">
      <c r="C50" s="205"/>
      <c r="D50" s="205"/>
      <c r="E50" s="219"/>
      <c r="F50" s="219"/>
      <c r="G50" s="219"/>
      <c r="H50" s="219"/>
      <c r="I50" s="219"/>
    </row>
    <row r="51" spans="2:10" ht="15" customHeight="1">
      <c r="C51" s="213"/>
      <c r="D51" s="213"/>
    </row>
    <row r="52" spans="2:10" s="210" customFormat="1" ht="54.95" customHeight="1">
      <c r="B52" s="1062" t="s">
        <v>376</v>
      </c>
      <c r="C52" s="1062"/>
      <c r="D52" s="1062"/>
      <c r="E52" s="1062"/>
      <c r="F52" s="1062"/>
      <c r="G52" s="1062"/>
      <c r="H52" s="1062"/>
      <c r="I52" s="1062"/>
      <c r="J52" s="1062"/>
    </row>
    <row r="53" spans="2:10" ht="24" customHeight="1">
      <c r="B53" s="220"/>
      <c r="C53" s="1072" t="s">
        <v>308</v>
      </c>
      <c r="D53" s="1073"/>
      <c r="E53" s="1073"/>
      <c r="F53" s="1073"/>
      <c r="G53" s="1073"/>
      <c r="H53" s="1073"/>
      <c r="I53" s="221" t="s">
        <v>309</v>
      </c>
    </row>
    <row r="54" spans="2:10" s="213" customFormat="1" ht="24" customHeight="1">
      <c r="B54" s="222"/>
      <c r="C54" s="1074" t="s">
        <v>377</v>
      </c>
      <c r="D54" s="1075"/>
      <c r="E54" s="1075"/>
      <c r="F54" s="1075"/>
      <c r="G54" s="1075"/>
      <c r="H54" s="1075"/>
      <c r="I54" s="1076"/>
    </row>
    <row r="55" spans="2:10" s="213" customFormat="1" ht="33" customHeight="1">
      <c r="B55" s="206"/>
      <c r="C55" s="589" t="str">
        <f>'共通様式第３号（3号事業）'!C54</f>
        <v>□</v>
      </c>
      <c r="D55" s="285" t="s">
        <v>414</v>
      </c>
      <c r="E55" s="285"/>
      <c r="F55" s="285"/>
      <c r="G55" s="285"/>
      <c r="H55" s="285"/>
      <c r="I55" s="395"/>
    </row>
    <row r="56" spans="2:10" s="213" customFormat="1" ht="33" customHeight="1">
      <c r="B56" s="206"/>
      <c r="C56" s="589" t="str">
        <f>'共通様式第３号（3号事業）'!C55</f>
        <v>□</v>
      </c>
      <c r="D56" s="285" t="s">
        <v>415</v>
      </c>
      <c r="E56" s="285"/>
      <c r="F56" s="285"/>
      <c r="G56" s="285"/>
      <c r="H56" s="285"/>
      <c r="I56" s="414"/>
    </row>
    <row r="57" spans="2:10" s="213" customFormat="1" ht="33" customHeight="1">
      <c r="B57" s="206"/>
      <c r="C57" s="589" t="str">
        <f>'共通様式第３号（3号事業）'!C56</f>
        <v>□</v>
      </c>
      <c r="D57" s="285" t="s">
        <v>416</v>
      </c>
      <c r="E57" s="285"/>
      <c r="F57" s="285"/>
      <c r="G57" s="285"/>
      <c r="H57" s="285"/>
      <c r="I57" s="414"/>
    </row>
    <row r="58" spans="2:10" s="213" customFormat="1" ht="33" customHeight="1">
      <c r="B58" s="206"/>
      <c r="C58" s="589" t="str">
        <f>'共通様式第３号（3号事業）'!C57</f>
        <v>□</v>
      </c>
      <c r="D58" s="285" t="s">
        <v>417</v>
      </c>
      <c r="E58" s="285"/>
      <c r="F58" s="285"/>
      <c r="G58" s="285"/>
      <c r="H58" s="285"/>
      <c r="I58" s="414"/>
    </row>
    <row r="59" spans="2:10" s="213" customFormat="1" ht="33" customHeight="1">
      <c r="B59" s="206"/>
      <c r="C59" s="589" t="str">
        <f>'共通様式第３号（3号事業）'!C58</f>
        <v>□</v>
      </c>
      <c r="D59" s="285" t="s">
        <v>418</v>
      </c>
      <c r="E59" s="285"/>
      <c r="F59" s="285"/>
      <c r="G59" s="285"/>
      <c r="H59" s="285"/>
      <c r="I59" s="414"/>
    </row>
    <row r="60" spans="2:10" s="213" customFormat="1" ht="33" customHeight="1">
      <c r="B60" s="206"/>
      <c r="C60" s="1077" t="s">
        <v>378</v>
      </c>
      <c r="D60" s="1078"/>
      <c r="E60" s="1078"/>
      <c r="F60" s="1078"/>
      <c r="G60" s="1078"/>
      <c r="H60" s="1078"/>
      <c r="I60" s="1079"/>
    </row>
    <row r="61" spans="2:10" s="213" customFormat="1" ht="33" customHeight="1">
      <c r="B61" s="206"/>
      <c r="C61" s="589" t="str">
        <f>'共通様式第３号（3号事業）'!C60</f>
        <v>□</v>
      </c>
      <c r="D61" s="285" t="s">
        <v>419</v>
      </c>
      <c r="E61" s="285"/>
      <c r="F61" s="285"/>
      <c r="G61" s="285"/>
      <c r="H61" s="285"/>
      <c r="I61" s="395"/>
    </row>
    <row r="62" spans="2:10" s="213" customFormat="1" ht="33" customHeight="1">
      <c r="B62" s="206"/>
      <c r="C62" s="589" t="str">
        <f>'共通様式第３号（3号事業）'!C61</f>
        <v>□</v>
      </c>
      <c r="D62" s="285" t="s">
        <v>420</v>
      </c>
      <c r="E62" s="285"/>
      <c r="F62" s="285"/>
      <c r="G62" s="285"/>
      <c r="H62" s="285"/>
      <c r="I62" s="414"/>
    </row>
    <row r="63" spans="2:10" s="213" customFormat="1" ht="33" customHeight="1">
      <c r="B63" s="206"/>
      <c r="C63" s="1080" t="s">
        <v>379</v>
      </c>
      <c r="D63" s="1081"/>
      <c r="E63" s="1081"/>
      <c r="F63" s="1081"/>
      <c r="G63" s="1081"/>
      <c r="H63" s="1081"/>
      <c r="I63" s="1082"/>
    </row>
    <row r="64" spans="2:10" s="213" customFormat="1" ht="33" customHeight="1">
      <c r="B64" s="206"/>
      <c r="C64" s="589" t="str">
        <f>'共通様式第３号（3号事業）'!C63</f>
        <v>□</v>
      </c>
      <c r="D64" s="285" t="s">
        <v>421</v>
      </c>
      <c r="E64" s="285"/>
      <c r="F64" s="285"/>
      <c r="G64" s="285"/>
      <c r="H64" s="286"/>
      <c r="I64" s="414"/>
    </row>
    <row r="65" spans="2:9" s="213" customFormat="1" ht="33" customHeight="1">
      <c r="B65" s="206"/>
      <c r="C65" s="589" t="str">
        <f>'共通様式第３号（3号事業）'!C64</f>
        <v>□</v>
      </c>
      <c r="D65" s="1083" t="s">
        <v>422</v>
      </c>
      <c r="E65" s="1083"/>
      <c r="F65" s="1083"/>
      <c r="G65" s="1083"/>
      <c r="H65" s="1084"/>
      <c r="I65" s="414"/>
    </row>
    <row r="66" spans="2:9" s="213" customFormat="1" ht="33" customHeight="1">
      <c r="B66" s="206"/>
      <c r="C66" s="589" t="str">
        <f>'共通様式第３号（3号事業）'!C65</f>
        <v>□</v>
      </c>
      <c r="D66" s="285" t="s">
        <v>423</v>
      </c>
      <c r="E66" s="287"/>
      <c r="F66" s="287"/>
      <c r="G66" s="287"/>
      <c r="H66" s="240"/>
      <c r="I66" s="414"/>
    </row>
    <row r="67" spans="2:9" s="213" customFormat="1" ht="56.25" customHeight="1">
      <c r="B67" s="206"/>
      <c r="C67" s="589" t="str">
        <f>'共通様式第３号（3号事業）'!C66</f>
        <v>□</v>
      </c>
      <c r="D67" s="1085" t="s">
        <v>424</v>
      </c>
      <c r="E67" s="1085"/>
      <c r="F67" s="1085"/>
      <c r="G67" s="1085"/>
      <c r="H67" s="1086"/>
      <c r="I67" s="414"/>
    </row>
    <row r="68" spans="2:9" s="213" customFormat="1" ht="33" customHeight="1">
      <c r="B68" s="206"/>
      <c r="C68" s="589" t="str">
        <f>'共通様式第３号（3号事業）'!C67</f>
        <v>□</v>
      </c>
      <c r="D68" s="241" t="str">
        <f>'共通様式第３号（3号事業）'!D67:I67</f>
        <v>⑫　その他（　　　　　　　　　　　　　　　　　　　　　　　　　　　　　　　　　　　　　　　　　）</v>
      </c>
      <c r="E68" s="285"/>
      <c r="F68" s="285"/>
      <c r="G68" s="285"/>
      <c r="H68" s="286"/>
      <c r="I68" s="414"/>
    </row>
    <row r="69" spans="2:9" ht="24.95" customHeight="1">
      <c r="D69" s="206" t="s">
        <v>380</v>
      </c>
    </row>
    <row r="71" spans="2:9" s="210" customFormat="1" ht="15" customHeight="1">
      <c r="B71" s="210" t="s">
        <v>381</v>
      </c>
    </row>
    <row r="72" spans="2:9" ht="15" customHeight="1">
      <c r="C72" s="237"/>
      <c r="D72" s="237" t="s">
        <v>382</v>
      </c>
    </row>
    <row r="73" spans="2:9" ht="15" customHeight="1">
      <c r="C73" s="237"/>
      <c r="D73" s="237" t="s">
        <v>383</v>
      </c>
    </row>
  </sheetData>
  <mergeCells count="52">
    <mergeCell ref="C22:D22"/>
    <mergeCell ref="F22:G22"/>
    <mergeCell ref="C21:D21"/>
    <mergeCell ref="F11:G11"/>
    <mergeCell ref="F12:G12"/>
    <mergeCell ref="F13:G13"/>
    <mergeCell ref="F14:G14"/>
    <mergeCell ref="F15:G15"/>
    <mergeCell ref="F16:G16"/>
    <mergeCell ref="F17:G17"/>
    <mergeCell ref="F18:G18"/>
    <mergeCell ref="F19:G19"/>
    <mergeCell ref="F20:G20"/>
    <mergeCell ref="F21:G21"/>
    <mergeCell ref="C16:D16"/>
    <mergeCell ref="C17:D17"/>
    <mergeCell ref="C18:D18"/>
    <mergeCell ref="C19:D19"/>
    <mergeCell ref="C20:D20"/>
    <mergeCell ref="C11:D11"/>
    <mergeCell ref="C12:D12"/>
    <mergeCell ref="C13:D13"/>
    <mergeCell ref="C14:D14"/>
    <mergeCell ref="C15:D15"/>
    <mergeCell ref="B4:J4"/>
    <mergeCell ref="C7:E9"/>
    <mergeCell ref="F7:H9"/>
    <mergeCell ref="I7:I9"/>
    <mergeCell ref="C10:D10"/>
    <mergeCell ref="F10:G10"/>
    <mergeCell ref="C40:E40"/>
    <mergeCell ref="C30:E30"/>
    <mergeCell ref="F30:G30"/>
    <mergeCell ref="C31:E31"/>
    <mergeCell ref="C32:E32"/>
    <mergeCell ref="C33:E33"/>
    <mergeCell ref="C34:E34"/>
    <mergeCell ref="C35:E35"/>
    <mergeCell ref="C36:E36"/>
    <mergeCell ref="C37:E37"/>
    <mergeCell ref="C38:E38"/>
    <mergeCell ref="C39:E39"/>
    <mergeCell ref="C60:I60"/>
    <mergeCell ref="C63:I63"/>
    <mergeCell ref="D65:H65"/>
    <mergeCell ref="D67:H67"/>
    <mergeCell ref="C42:E42"/>
    <mergeCell ref="F42:G42"/>
    <mergeCell ref="C43:E43"/>
    <mergeCell ref="B52:J52"/>
    <mergeCell ref="C53:H53"/>
    <mergeCell ref="C54:I54"/>
  </mergeCells>
  <phoneticPr fontId="16"/>
  <conditionalFormatting sqref="F31:F38">
    <cfRule type="cellIs" dxfId="4" priority="2" operator="equal">
      <formula>0</formula>
    </cfRule>
  </conditionalFormatting>
  <conditionalFormatting sqref="F40">
    <cfRule type="cellIs" dxfId="3" priority="1" operator="equal">
      <formula>0</formula>
    </cfRule>
  </conditionalFormatting>
  <dataValidations count="1">
    <dataValidation type="list" allowBlank="1" showInputMessage="1" showErrorMessage="1" sqref="C55:C59 C61:C62 C64:C68">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blackAndWhite="1" r:id="rId1"/>
  <rowBreaks count="2" manualBreakCount="2">
    <brk id="28" min="1" max="9" man="1"/>
    <brk id="50" min="1"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'はじめに（ほ場一覧）'!$C$116:$C$123</xm:f>
          </x14:formula1>
          <xm:sqref>C11:D22</xm:sqref>
        </x14:dataValidation>
        <x14:dataValidation type="list" allowBlank="1" showInputMessage="1" showErrorMessage="1">
          <x14:formula1>
            <xm:f>'はじめに（ほ場一覧）'!$N$116:$N$120</xm:f>
          </x14:formula1>
          <xm:sqref>F11:G22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3:S32"/>
  <sheetViews>
    <sheetView defaultGridColor="0" view="pageBreakPreview" topLeftCell="A4" colorId="23" zoomScaleNormal="100" zoomScaleSheetLayoutView="100" workbookViewId="0">
      <selection activeCell="C11" sqref="C11"/>
    </sheetView>
  </sheetViews>
  <sheetFormatPr defaultColWidth="4.140625" defaultRowHeight="13.5"/>
  <cols>
    <col min="1" max="1" width="4.140625" style="224"/>
    <col min="2" max="2" width="3.42578125" style="224" customWidth="1"/>
    <col min="3" max="4" width="28.42578125" style="224" customWidth="1"/>
    <col min="5" max="5" width="18" style="224" customWidth="1"/>
    <col min="6" max="6" width="17" style="224" customWidth="1"/>
    <col min="7" max="7" width="19.7109375" style="224" customWidth="1"/>
    <col min="8" max="8" width="2.5703125" style="243" customWidth="1"/>
    <col min="9" max="9" width="18" style="243" customWidth="1"/>
    <col min="10" max="10" width="2.28515625" style="224" customWidth="1"/>
    <col min="11" max="11" width="23.5703125" style="224" customWidth="1"/>
    <col min="12" max="12" width="10.42578125" style="224" customWidth="1"/>
    <col min="13" max="14" width="15.140625" style="224" customWidth="1"/>
    <col min="15" max="224" width="6.42578125" style="224" customWidth="1"/>
    <col min="225" max="225" width="3.42578125" style="224" customWidth="1"/>
    <col min="226" max="228" width="3.5703125" style="224" customWidth="1"/>
    <col min="229" max="16384" width="4.140625" style="224"/>
  </cols>
  <sheetData>
    <row r="3" spans="2:16" ht="14.25">
      <c r="B3" s="261" t="s">
        <v>434</v>
      </c>
    </row>
    <row r="4" spans="2:16" ht="14.25">
      <c r="B4" s="223"/>
    </row>
    <row r="5" spans="2:16" s="225" customFormat="1" ht="18.75">
      <c r="C5" s="1163" t="s">
        <v>435</v>
      </c>
      <c r="D5" s="1163"/>
      <c r="E5" s="1163"/>
      <c r="F5" s="1163"/>
      <c r="G5" s="1163"/>
      <c r="H5" s="245"/>
      <c r="I5" s="245"/>
    </row>
    <row r="6" spans="2:16" s="225" customFormat="1" ht="18.75">
      <c r="C6" s="226"/>
      <c r="D6" s="226"/>
      <c r="E6" s="226"/>
      <c r="F6" s="226"/>
      <c r="G6" s="226"/>
      <c r="H6" s="244"/>
      <c r="I6" s="244"/>
    </row>
    <row r="7" spans="2:16" ht="20.25" customHeight="1">
      <c r="F7" s="1171" t="str">
        <f>'はじめに（PC）'!D4&amp;""</f>
        <v>○○組織</v>
      </c>
      <c r="G7" s="1171"/>
      <c r="H7" s="244"/>
      <c r="I7" s="244"/>
      <c r="J7" s="223"/>
      <c r="K7" s="223"/>
      <c r="L7" s="223"/>
      <c r="M7" s="223"/>
      <c r="N7" s="223"/>
      <c r="O7" s="223"/>
      <c r="P7" s="223"/>
    </row>
    <row r="8" spans="2:16" ht="14.25">
      <c r="F8" s="223"/>
      <c r="G8" s="223"/>
      <c r="H8" s="248"/>
      <c r="I8" s="248"/>
      <c r="J8" s="223"/>
      <c r="K8" s="223"/>
      <c r="L8" s="223"/>
      <c r="M8" s="223"/>
      <c r="N8" s="223"/>
      <c r="O8" s="223"/>
      <c r="P8" s="223"/>
    </row>
    <row r="9" spans="2:16" ht="17.25">
      <c r="C9" s="227" t="s">
        <v>386</v>
      </c>
      <c r="D9" s="227"/>
      <c r="F9" s="228"/>
      <c r="G9" s="228"/>
      <c r="H9" s="244"/>
      <c r="I9" s="244"/>
      <c r="J9" s="228"/>
      <c r="K9" s="228"/>
      <c r="L9" s="228"/>
      <c r="M9" s="228"/>
      <c r="N9" s="228"/>
      <c r="O9" s="228"/>
      <c r="P9" s="228"/>
    </row>
    <row r="10" spans="2:16" ht="45" customHeight="1">
      <c r="C10" s="229" t="s">
        <v>387</v>
      </c>
      <c r="D10" s="230" t="s">
        <v>388</v>
      </c>
      <c r="E10" s="231" t="s">
        <v>389</v>
      </c>
      <c r="F10" s="230" t="s">
        <v>390</v>
      </c>
      <c r="G10" s="230" t="s">
        <v>40</v>
      </c>
      <c r="H10" s="245"/>
      <c r="I10" s="504" t="s">
        <v>627</v>
      </c>
      <c r="J10" s="223"/>
      <c r="K10" s="223"/>
      <c r="L10" s="223"/>
      <c r="M10" s="223"/>
      <c r="N10" s="223"/>
      <c r="O10" s="223"/>
      <c r="P10" s="223"/>
    </row>
    <row r="11" spans="2:16" s="225" customFormat="1" ht="32.25" customHeight="1">
      <c r="C11" s="326"/>
      <c r="D11" s="326"/>
      <c r="E11" s="620"/>
      <c r="F11" s="621">
        <f>SUMIFS('はじめに（ほ場一覧）'!$J$11:$J$110,'はじめに（ほ場一覧）'!$B$11:$B$110,'様式第10号（添付様式10）'!C11,'はじめに（ほ場一覧）'!$G$11:$G$110,'様式第10号（添付様式10）'!D11,'はじめに（ほ場一覧）'!$K$11:$K$110,'様式第10号（添付様式10）'!E11)-I11</f>
        <v>0</v>
      </c>
      <c r="G11" s="397"/>
      <c r="H11" s="245"/>
      <c r="I11" s="486"/>
    </row>
    <row r="12" spans="2:16" s="225" customFormat="1" ht="32.25" customHeight="1">
      <c r="C12" s="326"/>
      <c r="D12" s="326"/>
      <c r="E12" s="620"/>
      <c r="F12" s="621">
        <f>SUMIFS('はじめに（ほ場一覧）'!$J$11:$J$110,'はじめに（ほ場一覧）'!$B$11:$B$110,'様式第10号（添付様式10）'!C12,'はじめに（ほ場一覧）'!$G$11:$G$110,'様式第10号（添付様式10）'!D12,'はじめに（ほ場一覧）'!$K$11:$K$110,'様式第10号（添付様式10）'!E12)-I12</f>
        <v>0</v>
      </c>
      <c r="G12" s="398"/>
      <c r="H12" s="245"/>
      <c r="I12" s="486"/>
    </row>
    <row r="13" spans="2:16" s="225" customFormat="1" ht="32.25" customHeight="1">
      <c r="C13" s="326"/>
      <c r="D13" s="326"/>
      <c r="E13" s="620"/>
      <c r="F13" s="621">
        <f>SUMIFS('はじめに（ほ場一覧）'!$J$11:$J$110,'はじめに（ほ場一覧）'!$B$11:$B$110,'様式第10号（添付様式10）'!C13,'はじめに（ほ場一覧）'!$G$11:$G$110,'様式第10号（添付様式10）'!D13,'はじめに（ほ場一覧）'!$K$11:$K$110,'様式第10号（添付様式10）'!E13)-I13</f>
        <v>0</v>
      </c>
      <c r="G13" s="398"/>
      <c r="H13" s="245"/>
      <c r="I13" s="486"/>
      <c r="K13" s="1106" t="s">
        <v>579</v>
      </c>
      <c r="L13" s="1107"/>
      <c r="M13" s="551" t="s">
        <v>586</v>
      </c>
      <c r="N13" s="504" t="s">
        <v>587</v>
      </c>
    </row>
    <row r="14" spans="2:16" s="225" customFormat="1" ht="32.25" customHeight="1">
      <c r="C14" s="326"/>
      <c r="D14" s="326"/>
      <c r="E14" s="620"/>
      <c r="F14" s="621">
        <f>SUMIFS('はじめに（ほ場一覧）'!$J$11:$J$110,'はじめに（ほ場一覧）'!$B$11:$B$110,'様式第10号（添付様式10）'!C14,'はじめに（ほ場一覧）'!$G$11:$G$110,'様式第10号（添付様式10）'!D14,'はじめに（ほ場一覧）'!$K$11:$K$110,'様式第10号（添付様式10）'!E14)-I14</f>
        <v>0</v>
      </c>
      <c r="G14" s="398"/>
      <c r="H14" s="245"/>
      <c r="I14" s="486"/>
      <c r="K14" s="486" t="str">
        <f>'はじめに（ほ場一覧）'!C116</f>
        <v>堆肥の施用</v>
      </c>
      <c r="L14" s="623">
        <f>'はじめに（ほ場一覧）'!J116</f>
        <v>0</v>
      </c>
      <c r="M14" s="624">
        <f t="shared" ref="M14:M19" si="0">SUMIF($D$11:$D$23,K14,$F$11:$F$23)-L14</f>
        <v>0</v>
      </c>
      <c r="N14" s="624">
        <f t="shared" ref="N14:N21" si="1">SUMIF($D$11:$D$23,K14,$I$11:$I$23)</f>
        <v>0</v>
      </c>
    </row>
    <row r="15" spans="2:16" s="225" customFormat="1" ht="32.25" customHeight="1">
      <c r="C15" s="326"/>
      <c r="D15" s="326"/>
      <c r="E15" s="620"/>
      <c r="F15" s="621">
        <f>SUMIFS('はじめに（ほ場一覧）'!$J$11:$J$110,'はじめに（ほ場一覧）'!$B$11:$B$110,'様式第10号（添付様式10）'!C15,'はじめに（ほ場一覧）'!$G$11:$G$110,'様式第10号（添付様式10）'!D15,'はじめに（ほ場一覧）'!$K$11:$K$110,'様式第10号（添付様式10）'!E15)-I15</f>
        <v>0</v>
      </c>
      <c r="G15" s="398"/>
      <c r="H15" s="245"/>
      <c r="I15" s="486"/>
      <c r="K15" s="486" t="str">
        <f>'はじめに（ほ場一覧）'!C117</f>
        <v>カバークロップ</v>
      </c>
      <c r="L15" s="623">
        <f>'はじめに（ほ場一覧）'!J117</f>
        <v>0</v>
      </c>
      <c r="M15" s="624">
        <f t="shared" si="0"/>
        <v>0</v>
      </c>
      <c r="N15" s="624">
        <f t="shared" si="1"/>
        <v>0</v>
      </c>
    </row>
    <row r="16" spans="2:16" s="225" customFormat="1" ht="32.25" customHeight="1">
      <c r="C16" s="326"/>
      <c r="D16" s="326"/>
      <c r="E16" s="620"/>
      <c r="F16" s="621">
        <f>SUMIFS('はじめに（ほ場一覧）'!$J$11:$J$110,'はじめに（ほ場一覧）'!$B$11:$B$110,'様式第10号（添付様式10）'!C16,'はじめに（ほ場一覧）'!$G$11:$G$110,'様式第10号（添付様式10）'!D16,'はじめに（ほ場一覧）'!$K$11:$K$110,'様式第10号（添付様式10）'!E16)-I16</f>
        <v>0</v>
      </c>
      <c r="G16" s="398"/>
      <c r="H16" s="245"/>
      <c r="I16" s="486"/>
      <c r="K16" s="486" t="str">
        <f>'はじめに（ほ場一覧）'!C118</f>
        <v>リビングマルチ</v>
      </c>
      <c r="L16" s="623">
        <f>'はじめに（ほ場一覧）'!J118</f>
        <v>0</v>
      </c>
      <c r="M16" s="624">
        <f t="shared" si="0"/>
        <v>0</v>
      </c>
      <c r="N16" s="624">
        <f t="shared" si="1"/>
        <v>0</v>
      </c>
    </row>
    <row r="17" spans="2:19" s="225" customFormat="1" ht="32.25" customHeight="1">
      <c r="C17" s="326"/>
      <c r="D17" s="326"/>
      <c r="E17" s="620"/>
      <c r="F17" s="621">
        <f>SUMIFS('はじめに（ほ場一覧）'!$J$11:$J$110,'はじめに（ほ場一覧）'!$B$11:$B$110,'様式第10号（添付様式10）'!C17,'はじめに（ほ場一覧）'!$G$11:$G$110,'様式第10号（添付様式10）'!D17,'はじめに（ほ場一覧）'!$K$11:$K$110,'様式第10号（添付様式10）'!E17)-I17</f>
        <v>0</v>
      </c>
      <c r="G17" s="398"/>
      <c r="H17" s="245"/>
      <c r="I17" s="486"/>
      <c r="K17" s="486" t="str">
        <f>'はじめに（ほ場一覧）'!C119</f>
        <v>草生栽培</v>
      </c>
      <c r="L17" s="623">
        <f>'はじめに（ほ場一覧）'!J119</f>
        <v>0</v>
      </c>
      <c r="M17" s="624">
        <f t="shared" si="0"/>
        <v>0</v>
      </c>
      <c r="N17" s="624">
        <f t="shared" si="1"/>
        <v>0</v>
      </c>
    </row>
    <row r="18" spans="2:19" s="225" customFormat="1" ht="32.25" customHeight="1">
      <c r="C18" s="326"/>
      <c r="D18" s="326"/>
      <c r="E18" s="620"/>
      <c r="F18" s="621">
        <f>SUMIFS('はじめに（ほ場一覧）'!$J$11:$J$110,'はじめに（ほ場一覧）'!$B$11:$B$110,'様式第10号（添付様式10）'!C18,'はじめに（ほ場一覧）'!$G$11:$G$110,'様式第10号（添付様式10）'!D18,'はじめに（ほ場一覧）'!$K$11:$K$110,'様式第10号（添付様式10）'!E18)-I18</f>
        <v>0</v>
      </c>
      <c r="G18" s="398"/>
      <c r="H18" s="245"/>
      <c r="I18" s="486"/>
      <c r="K18" s="486" t="str">
        <f>'はじめに（ほ場一覧）'!C120</f>
        <v>不耕起播種</v>
      </c>
      <c r="L18" s="623">
        <f>'はじめに（ほ場一覧）'!J120</f>
        <v>0</v>
      </c>
      <c r="M18" s="624">
        <f t="shared" si="0"/>
        <v>0</v>
      </c>
      <c r="N18" s="624">
        <f t="shared" si="1"/>
        <v>0</v>
      </c>
    </row>
    <row r="19" spans="2:19" s="225" customFormat="1" ht="32.25" customHeight="1">
      <c r="C19" s="326"/>
      <c r="D19" s="326"/>
      <c r="E19" s="620"/>
      <c r="F19" s="621">
        <f>SUMIFS('はじめに（ほ場一覧）'!$J$11:$J$110,'はじめに（ほ場一覧）'!$B$11:$B$110,'様式第10号（添付様式10）'!C19,'はじめに（ほ場一覧）'!$G$11:$G$110,'様式第10号（添付様式10）'!D19,'はじめに（ほ場一覧）'!$K$11:$K$110,'様式第10号（添付様式10）'!E19)-I19</f>
        <v>0</v>
      </c>
      <c r="G19" s="397"/>
      <c r="H19" s="245"/>
      <c r="I19" s="486"/>
      <c r="K19" s="486" t="str">
        <f>'はじめに（ほ場一覧）'!C121</f>
        <v>長期中干し</v>
      </c>
      <c r="L19" s="623">
        <f>'はじめに（ほ場一覧）'!J121</f>
        <v>0</v>
      </c>
      <c r="M19" s="624">
        <f t="shared" si="0"/>
        <v>0</v>
      </c>
      <c r="N19" s="624">
        <f t="shared" si="1"/>
        <v>0</v>
      </c>
    </row>
    <row r="20" spans="2:19" s="225" customFormat="1" ht="32.25" customHeight="1">
      <c r="C20" s="326"/>
      <c r="D20" s="326"/>
      <c r="E20" s="620"/>
      <c r="F20" s="621">
        <f>SUMIFS('はじめに（ほ場一覧）'!$J$11:$J$110,'はじめに（ほ場一覧）'!$B$11:$B$110,'様式第10号（添付様式10）'!C20,'はじめに（ほ場一覧）'!$G$11:$G$110,'様式第10号（添付様式10）'!D20,'はじめに（ほ場一覧）'!$K$11:$K$110,'様式第10号（添付様式10）'!E20)-I20</f>
        <v>0</v>
      </c>
      <c r="G20" s="397"/>
      <c r="H20" s="245"/>
      <c r="I20" s="486"/>
      <c r="K20" s="486" t="str">
        <f>'はじめに（ほ場一覧）'!C122</f>
        <v>秋耕</v>
      </c>
      <c r="L20" s="623">
        <f>'はじめに（ほ場一覧）'!J122</f>
        <v>0</v>
      </c>
      <c r="M20" s="624">
        <f>SUMIF($D$11:$D$23,K20,$F$11:$F$23)-L20</f>
        <v>0</v>
      </c>
      <c r="N20" s="624">
        <f>SUMIF($D$11:$D$23,K20,$I$11:$I$23)</f>
        <v>0</v>
      </c>
    </row>
    <row r="21" spans="2:19" s="225" customFormat="1" ht="32.25" customHeight="1">
      <c r="C21" s="326"/>
      <c r="D21" s="326"/>
      <c r="E21" s="620"/>
      <c r="F21" s="621">
        <f>SUMIFS('はじめに（ほ場一覧）'!$J$11:$J$110,'はじめに（ほ場一覧）'!$B$11:$B$110,'様式第10号（添付様式10）'!C21,'はじめに（ほ場一覧）'!$G$11:$G$110,'様式第10号（添付様式10）'!D21,'はじめに（ほ場一覧）'!$K$11:$K$110,'様式第10号（添付様式10）'!E21)-I21</f>
        <v>0</v>
      </c>
      <c r="G21" s="397"/>
      <c r="H21" s="245"/>
      <c r="I21" s="486"/>
      <c r="K21" s="486" t="str">
        <f>'はじめに（ほ場一覧）'!C123</f>
        <v>有機農業</v>
      </c>
      <c r="L21" s="623">
        <f>'はじめに（ほ場一覧）'!J123</f>
        <v>0</v>
      </c>
      <c r="M21" s="624">
        <f>SUMIF($D$11:$D$23,K21,$F$11:$F$23)-L21</f>
        <v>0</v>
      </c>
      <c r="N21" s="624">
        <f t="shared" si="1"/>
        <v>0</v>
      </c>
    </row>
    <row r="22" spans="2:19" s="225" customFormat="1" ht="32.25" customHeight="1">
      <c r="C22" s="326"/>
      <c r="D22" s="326"/>
      <c r="E22" s="620"/>
      <c r="F22" s="621">
        <f>SUMIFS('はじめに（ほ場一覧）'!$J$11:$J$110,'はじめに（ほ場一覧）'!$B$11:$B$110,'様式第10号（添付様式10）'!C22,'はじめに（ほ場一覧）'!$G$11:$G$110,'様式第10号（添付様式10）'!D22,'はじめに（ほ場一覧）'!$K$11:$K$110,'様式第10号（添付様式10）'!E22)-I22</f>
        <v>0</v>
      </c>
      <c r="G22" s="399"/>
      <c r="H22" s="245"/>
      <c r="I22" s="486"/>
      <c r="K22" s="486" t="str">
        <f>'はじめに（ほ場一覧）'!C124</f>
        <v>合計</v>
      </c>
      <c r="L22" s="623">
        <f>'はじめに（ほ場一覧）'!J124</f>
        <v>0</v>
      </c>
      <c r="M22" s="624">
        <f>SUM(M14:M21)</f>
        <v>0</v>
      </c>
      <c r="N22" s="624">
        <f>SUM(N14:N21)</f>
        <v>0</v>
      </c>
    </row>
    <row r="23" spans="2:19" s="225" customFormat="1" ht="32.25" customHeight="1" thickBot="1">
      <c r="C23" s="326"/>
      <c r="D23" s="326"/>
      <c r="E23" s="620"/>
      <c r="F23" s="621">
        <f>SUMIFS('はじめに（ほ場一覧）'!$J$11:$J$110,'はじめに（ほ場一覧）'!$B$11:$B$110,'様式第10号（添付様式10）'!C23,'はじめに（ほ場一覧）'!$G$11:$G$110,'様式第10号（添付様式10）'!D23,'はじめに（ほ場一覧）'!$K$11:$K$110,'様式第10号（添付様式10）'!E23)-I23</f>
        <v>0</v>
      </c>
      <c r="G23" s="400"/>
      <c r="H23" s="245"/>
      <c r="I23" s="486"/>
    </row>
    <row r="24" spans="2:19" s="225" customFormat="1" ht="32.25" customHeight="1" thickTop="1">
      <c r="C24" s="1161" t="s">
        <v>391</v>
      </c>
      <c r="D24" s="1164"/>
      <c r="E24" s="1162"/>
      <c r="F24" s="485">
        <f>SUM(F11:F23)</f>
        <v>0</v>
      </c>
      <c r="G24" s="252"/>
      <c r="H24" s="245"/>
      <c r="I24" s="245"/>
    </row>
    <row r="25" spans="2:19" s="225" customFormat="1" ht="32.25" customHeight="1">
      <c r="C25" s="227"/>
      <c r="D25" s="227"/>
      <c r="E25" s="232"/>
      <c r="F25" s="262"/>
      <c r="H25" s="245"/>
      <c r="I25" s="245"/>
    </row>
    <row r="26" spans="2:19" s="225" customFormat="1" ht="17.25">
      <c r="C26" s="227" t="s">
        <v>392</v>
      </c>
      <c r="D26" s="227"/>
      <c r="E26" s="232"/>
      <c r="F26" s="262"/>
      <c r="H26" s="244"/>
      <c r="I26" s="244"/>
    </row>
    <row r="27" spans="2:19" ht="33.75" customHeight="1">
      <c r="C27" s="1165" t="s">
        <v>393</v>
      </c>
      <c r="D27" s="1165"/>
      <c r="E27" s="1166" t="s">
        <v>394</v>
      </c>
      <c r="F27" s="1167" t="s">
        <v>395</v>
      </c>
      <c r="G27" s="1168"/>
      <c r="H27" s="245"/>
      <c r="I27" s="245"/>
      <c r="J27" s="223"/>
      <c r="K27" s="225"/>
      <c r="L27" s="225"/>
      <c r="M27" s="225"/>
      <c r="N27" s="225"/>
      <c r="O27" s="223"/>
      <c r="P27" s="223"/>
    </row>
    <row r="28" spans="2:19" s="225" customFormat="1" ht="33.75" customHeight="1">
      <c r="C28" s="233" t="s">
        <v>396</v>
      </c>
      <c r="D28" s="233" t="s">
        <v>397</v>
      </c>
      <c r="E28" s="1166"/>
      <c r="F28" s="1169"/>
      <c r="G28" s="1170"/>
      <c r="H28" s="245"/>
      <c r="I28" s="245"/>
      <c r="K28" s="223"/>
      <c r="L28" s="223"/>
      <c r="M28" s="223"/>
      <c r="N28" s="223"/>
    </row>
    <row r="29" spans="2:19" s="225" customFormat="1" ht="50.25" customHeight="1" thickBot="1">
      <c r="C29" s="327"/>
      <c r="D29" s="327"/>
      <c r="E29" s="328"/>
      <c r="F29" s="1120"/>
      <c r="G29" s="1121"/>
      <c r="H29" s="245"/>
      <c r="I29" s="245"/>
      <c r="S29" s="234"/>
    </row>
    <row r="30" spans="2:19" s="225" customFormat="1" ht="36.75" customHeight="1" thickTop="1">
      <c r="C30" s="1161" t="s">
        <v>391</v>
      </c>
      <c r="D30" s="1162"/>
      <c r="E30" s="329"/>
      <c r="F30" s="1108"/>
      <c r="G30" s="1109"/>
      <c r="H30" s="243"/>
      <c r="I30" s="243"/>
    </row>
    <row r="31" spans="2:19">
      <c r="B31" s="235" t="s">
        <v>354</v>
      </c>
      <c r="C31" s="224" t="s">
        <v>398</v>
      </c>
      <c r="K31" s="225"/>
      <c r="L31" s="225"/>
      <c r="M31" s="225"/>
      <c r="N31" s="225"/>
    </row>
    <row r="32" spans="2:19">
      <c r="C32" s="224" t="s">
        <v>399</v>
      </c>
      <c r="E32" s="236"/>
      <c r="F32" s="236"/>
      <c r="G32" s="236"/>
    </row>
  </sheetData>
  <mergeCells count="10">
    <mergeCell ref="K13:L13"/>
    <mergeCell ref="F30:G30"/>
    <mergeCell ref="C30:D30"/>
    <mergeCell ref="C5:G5"/>
    <mergeCell ref="C24:E24"/>
    <mergeCell ref="C27:D27"/>
    <mergeCell ref="E27:E28"/>
    <mergeCell ref="F27:G28"/>
    <mergeCell ref="F29:G29"/>
    <mergeCell ref="F7:G7"/>
  </mergeCells>
  <phoneticPr fontId="16"/>
  <conditionalFormatting sqref="F24">
    <cfRule type="cellIs" dxfId="2" priority="6" operator="equal">
      <formula>0</formula>
    </cfRule>
  </conditionalFormatting>
  <conditionalFormatting sqref="C11:C23">
    <cfRule type="expression" dxfId="1" priority="3">
      <formula>C11=0</formula>
    </cfRule>
  </conditionalFormatting>
  <conditionalFormatting sqref="F11:F23">
    <cfRule type="cellIs" dxfId="0" priority="1" operator="equal">
      <formula>0</formula>
    </cfRule>
  </conditionalFormatting>
  <printOptions horizontalCentered="1"/>
  <pageMargins left="0.62992125984251968" right="0.62992125984251968" top="0.39370078740157483" bottom="0.39370078740157483" header="0.31496062992125984" footer="0.31496062992125984"/>
  <pageSetup paperSize="9" scale="84" orientation="portrait" blackAndWhite="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'はじめに（ほ場一覧）'!$C$116:$C$123</xm:f>
          </x14:formula1>
          <xm:sqref>D11:D23</xm:sqref>
        </x14:dataValidation>
        <x14:dataValidation type="list" allowBlank="1" showInputMessage="1" showErrorMessage="1">
          <x14:formula1>
            <xm:f>'はじめに（ほ場一覧）'!$C$2:$L$2</xm:f>
          </x14:formula1>
          <xm:sqref>C11:C23</xm:sqref>
        </x14:dataValidation>
        <x14:dataValidation type="list" allowBlank="1" showInputMessage="1" showErrorMessage="1">
          <x14:formula1>
            <xm:f>'はじめに（ほ場一覧）'!$N$116:$N$120</xm:f>
          </x14:formula1>
          <xm:sqref>E11:E23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64"/>
  <sheetViews>
    <sheetView showGridLines="0" view="pageBreakPreview" zoomScale="85" zoomScaleNormal="100" zoomScaleSheetLayoutView="85" workbookViewId="0">
      <pane ySplit="7" topLeftCell="A101" activePane="bottomLeft" state="frozen"/>
      <selection pane="bottomLeft" activeCell="I26" sqref="I26"/>
    </sheetView>
  </sheetViews>
  <sheetFormatPr defaultRowHeight="18.75"/>
  <cols>
    <col min="1" max="1" width="4.5703125" style="417" customWidth="1"/>
    <col min="2" max="2" width="13.140625" style="417" customWidth="1"/>
    <col min="3" max="4" width="13.28515625" style="417" customWidth="1"/>
    <col min="5" max="5" width="13.28515625" style="419" customWidth="1"/>
    <col min="6" max="6" width="13.28515625" style="417" customWidth="1"/>
    <col min="7" max="7" width="13.28515625" style="418" customWidth="1"/>
    <col min="8" max="8" width="13.28515625" style="437" customWidth="1"/>
    <col min="9" max="10" width="13.28515625" style="420" customWidth="1"/>
    <col min="11" max="12" width="13.5703125" style="418" customWidth="1"/>
    <col min="13" max="13" width="28.42578125" style="557" customWidth="1"/>
    <col min="14" max="15" width="13.5703125" style="417" customWidth="1"/>
    <col min="16" max="16384" width="9.140625" style="417"/>
  </cols>
  <sheetData>
    <row r="1" spans="1:15">
      <c r="A1" s="661" t="s">
        <v>566</v>
      </c>
      <c r="B1" s="657"/>
      <c r="C1" s="463" t="s">
        <v>567</v>
      </c>
      <c r="D1" s="463" t="s">
        <v>568</v>
      </c>
      <c r="E1" s="463" t="s">
        <v>569</v>
      </c>
      <c r="F1" s="463" t="s">
        <v>570</v>
      </c>
      <c r="G1" s="463" t="s">
        <v>571</v>
      </c>
      <c r="H1" s="463" t="s">
        <v>572</v>
      </c>
      <c r="I1" s="463" t="s">
        <v>573</v>
      </c>
      <c r="J1" s="463" t="s">
        <v>574</v>
      </c>
      <c r="K1" s="463" t="s">
        <v>575</v>
      </c>
      <c r="L1" s="463" t="s">
        <v>576</v>
      </c>
      <c r="M1" s="593"/>
      <c r="N1" s="587"/>
      <c r="O1" s="587"/>
    </row>
    <row r="2" spans="1:15">
      <c r="A2" s="662" t="s">
        <v>577</v>
      </c>
      <c r="B2" s="663"/>
      <c r="C2" s="476" t="str">
        <f>'はじめに（PC）'!D5</f>
        <v>○○　○○</v>
      </c>
      <c r="D2" s="1172" t="s">
        <v>685</v>
      </c>
      <c r="E2" s="1173" t="s">
        <v>686</v>
      </c>
      <c r="F2" s="477"/>
      <c r="G2" s="477"/>
      <c r="H2" s="477"/>
      <c r="I2" s="478"/>
      <c r="J2" s="478"/>
      <c r="K2" s="477"/>
      <c r="L2" s="477"/>
      <c r="M2" s="588"/>
      <c r="N2" s="588"/>
      <c r="O2" s="588"/>
    </row>
    <row r="3" spans="1:15">
      <c r="G3" s="438"/>
      <c r="H3" s="438"/>
      <c r="K3" s="438"/>
      <c r="L3" s="438"/>
    </row>
    <row r="4" spans="1:15">
      <c r="A4" s="646" t="s">
        <v>581</v>
      </c>
      <c r="B4" s="646"/>
      <c r="C4" s="646"/>
      <c r="D4" s="646"/>
      <c r="E4" s="646"/>
      <c r="F4" s="646"/>
      <c r="G4" s="646"/>
      <c r="H4" s="646"/>
      <c r="I4" s="646"/>
      <c r="J4" s="646"/>
      <c r="K4" s="646"/>
      <c r="L4" s="646"/>
      <c r="M4" s="646"/>
    </row>
    <row r="5" spans="1:15" ht="19.5" thickBot="1">
      <c r="A5" s="647"/>
      <c r="B5" s="647"/>
      <c r="C5" s="647"/>
      <c r="D5" s="647"/>
      <c r="E5" s="647"/>
      <c r="F5" s="647"/>
      <c r="G5" s="647"/>
      <c r="H5" s="647"/>
      <c r="I5" s="647"/>
      <c r="J5" s="647"/>
      <c r="K5" s="647"/>
      <c r="L5" s="647"/>
      <c r="M5" s="647"/>
    </row>
    <row r="6" spans="1:15">
      <c r="A6" s="664" t="s">
        <v>582</v>
      </c>
      <c r="B6" s="656" t="s">
        <v>548</v>
      </c>
      <c r="C6" s="656" t="s">
        <v>536</v>
      </c>
      <c r="D6" s="656"/>
      <c r="E6" s="658" t="s">
        <v>537</v>
      </c>
      <c r="F6" s="656" t="s">
        <v>544</v>
      </c>
      <c r="G6" s="656" t="s">
        <v>539</v>
      </c>
      <c r="H6" s="656"/>
      <c r="I6" s="654" t="s">
        <v>545</v>
      </c>
      <c r="J6" s="655"/>
      <c r="K6" s="637" t="s">
        <v>538</v>
      </c>
      <c r="L6" s="638"/>
      <c r="M6" s="641" t="s">
        <v>670</v>
      </c>
    </row>
    <row r="7" spans="1:15">
      <c r="A7" s="665"/>
      <c r="B7" s="657"/>
      <c r="C7" s="436" t="s">
        <v>543</v>
      </c>
      <c r="D7" s="436" t="s">
        <v>542</v>
      </c>
      <c r="E7" s="659"/>
      <c r="F7" s="657"/>
      <c r="G7" s="657"/>
      <c r="H7" s="657"/>
      <c r="I7" s="421" t="s">
        <v>546</v>
      </c>
      <c r="J7" s="421" t="s">
        <v>547</v>
      </c>
      <c r="K7" s="615" t="s">
        <v>673</v>
      </c>
      <c r="L7" s="616" t="s">
        <v>674</v>
      </c>
      <c r="M7" s="642"/>
    </row>
    <row r="8" spans="1:15">
      <c r="A8" s="487" t="s">
        <v>583</v>
      </c>
      <c r="B8" s="488" t="s">
        <v>584</v>
      </c>
      <c r="C8" s="488" t="s">
        <v>585</v>
      </c>
      <c r="D8" s="483"/>
      <c r="E8" s="491">
        <v>100</v>
      </c>
      <c r="F8" s="483"/>
      <c r="G8" s="639" t="s">
        <v>578</v>
      </c>
      <c r="H8" s="640"/>
      <c r="I8" s="492">
        <v>12.3</v>
      </c>
      <c r="J8" s="492">
        <v>12.3</v>
      </c>
      <c r="K8" s="494" t="s">
        <v>540</v>
      </c>
      <c r="L8" s="482"/>
      <c r="M8" s="594"/>
    </row>
    <row r="9" spans="1:15">
      <c r="A9" s="487" t="s">
        <v>583</v>
      </c>
      <c r="B9" s="488" t="s">
        <v>580</v>
      </c>
      <c r="C9" s="488" t="s">
        <v>585</v>
      </c>
      <c r="D9" s="556"/>
      <c r="E9" s="491">
        <v>200</v>
      </c>
      <c r="F9" s="556"/>
      <c r="G9" s="639" t="s">
        <v>578</v>
      </c>
      <c r="H9" s="640"/>
      <c r="I9" s="492">
        <v>23.4</v>
      </c>
      <c r="J9" s="492">
        <v>23.4</v>
      </c>
      <c r="K9" s="493" t="s">
        <v>663</v>
      </c>
      <c r="L9" s="615" t="s">
        <v>667</v>
      </c>
      <c r="M9" s="594"/>
    </row>
    <row r="10" spans="1:15">
      <c r="A10" s="487" t="s">
        <v>583</v>
      </c>
      <c r="B10" s="488" t="s">
        <v>584</v>
      </c>
      <c r="C10" s="488" t="s">
        <v>585</v>
      </c>
      <c r="D10" s="483"/>
      <c r="E10" s="592" t="s">
        <v>669</v>
      </c>
      <c r="F10" s="483"/>
      <c r="G10" s="639" t="s">
        <v>578</v>
      </c>
      <c r="H10" s="640"/>
      <c r="I10" s="492">
        <v>56.7</v>
      </c>
      <c r="J10" s="492">
        <v>0</v>
      </c>
      <c r="K10" s="493" t="s">
        <v>664</v>
      </c>
      <c r="L10" s="615" t="s">
        <v>668</v>
      </c>
      <c r="M10" s="595" t="s">
        <v>671</v>
      </c>
    </row>
    <row r="11" spans="1:15">
      <c r="A11" s="461">
        <f>ROW()-10</f>
        <v>1</v>
      </c>
      <c r="B11" s="479"/>
      <c r="C11" s="610"/>
      <c r="D11" s="474"/>
      <c r="E11" s="489"/>
      <c r="F11" s="611"/>
      <c r="G11" s="648"/>
      <c r="H11" s="649"/>
      <c r="I11" s="475"/>
      <c r="J11" s="475"/>
      <c r="K11" s="612"/>
      <c r="L11" s="604"/>
      <c r="M11" s="594"/>
    </row>
    <row r="12" spans="1:15" s="418" customFormat="1">
      <c r="A12" s="461">
        <f t="shared" ref="A12:A75" si="0">ROW()-10</f>
        <v>2</v>
      </c>
      <c r="B12" s="479"/>
      <c r="C12" s="610"/>
      <c r="D12" s="474"/>
      <c r="E12" s="490"/>
      <c r="F12" s="611"/>
      <c r="G12" s="648"/>
      <c r="H12" s="649"/>
      <c r="I12" s="475"/>
      <c r="J12" s="475"/>
      <c r="K12" s="612"/>
      <c r="L12" s="604"/>
      <c r="M12" s="594"/>
    </row>
    <row r="13" spans="1:15">
      <c r="A13" s="461">
        <f t="shared" si="0"/>
        <v>3</v>
      </c>
      <c r="B13" s="479"/>
      <c r="C13" s="610"/>
      <c r="D13" s="474"/>
      <c r="E13" s="490"/>
      <c r="F13" s="611"/>
      <c r="G13" s="648"/>
      <c r="H13" s="649"/>
      <c r="I13" s="475"/>
      <c r="J13" s="475"/>
      <c r="K13" s="612"/>
      <c r="L13" s="604"/>
      <c r="M13" s="594"/>
    </row>
    <row r="14" spans="1:15">
      <c r="A14" s="461">
        <f t="shared" si="0"/>
        <v>4</v>
      </c>
      <c r="B14" s="479"/>
      <c r="C14" s="610"/>
      <c r="D14" s="474"/>
      <c r="E14" s="613"/>
      <c r="F14" s="611"/>
      <c r="G14" s="648"/>
      <c r="H14" s="649"/>
      <c r="I14" s="475"/>
      <c r="J14" s="475"/>
      <c r="K14" s="612"/>
      <c r="L14" s="604"/>
      <c r="M14" s="594"/>
    </row>
    <row r="15" spans="1:15">
      <c r="A15" s="461">
        <f t="shared" si="0"/>
        <v>5</v>
      </c>
      <c r="B15" s="479"/>
      <c r="C15" s="610"/>
      <c r="D15" s="474"/>
      <c r="E15" s="613"/>
      <c r="F15" s="611"/>
      <c r="G15" s="648"/>
      <c r="H15" s="649"/>
      <c r="I15" s="475"/>
      <c r="J15" s="475"/>
      <c r="K15" s="612"/>
      <c r="L15" s="604"/>
      <c r="M15" s="594"/>
    </row>
    <row r="16" spans="1:15">
      <c r="A16" s="461">
        <f t="shared" si="0"/>
        <v>6</v>
      </c>
      <c r="B16" s="479"/>
      <c r="C16" s="610"/>
      <c r="D16" s="474"/>
      <c r="E16" s="613"/>
      <c r="F16" s="611"/>
      <c r="G16" s="648"/>
      <c r="H16" s="649"/>
      <c r="I16" s="475"/>
      <c r="J16" s="475"/>
      <c r="K16" s="612"/>
      <c r="L16" s="604"/>
      <c r="M16" s="594"/>
    </row>
    <row r="17" spans="1:13">
      <c r="A17" s="461">
        <f t="shared" si="0"/>
        <v>7</v>
      </c>
      <c r="B17" s="479"/>
      <c r="C17" s="610"/>
      <c r="D17" s="474"/>
      <c r="E17" s="489"/>
      <c r="F17" s="552"/>
      <c r="G17" s="648"/>
      <c r="H17" s="649"/>
      <c r="I17" s="475"/>
      <c r="J17" s="475"/>
      <c r="K17" s="612"/>
      <c r="L17" s="604"/>
      <c r="M17" s="594"/>
    </row>
    <row r="18" spans="1:13">
      <c r="A18" s="461">
        <f t="shared" si="0"/>
        <v>8</v>
      </c>
      <c r="B18" s="479"/>
      <c r="C18" s="610"/>
      <c r="D18" s="474"/>
      <c r="E18" s="489"/>
      <c r="F18" s="552"/>
      <c r="G18" s="648"/>
      <c r="H18" s="649"/>
      <c r="I18" s="475"/>
      <c r="J18" s="475"/>
      <c r="K18" s="612"/>
      <c r="L18" s="604"/>
      <c r="M18" s="594"/>
    </row>
    <row r="19" spans="1:13">
      <c r="A19" s="461">
        <f t="shared" si="0"/>
        <v>9</v>
      </c>
      <c r="B19" s="479"/>
      <c r="C19" s="610"/>
      <c r="D19" s="474"/>
      <c r="E19" s="490"/>
      <c r="F19" s="552"/>
      <c r="G19" s="648"/>
      <c r="H19" s="649"/>
      <c r="I19" s="475"/>
      <c r="J19" s="475"/>
      <c r="K19" s="612"/>
      <c r="L19" s="604"/>
      <c r="M19" s="594"/>
    </row>
    <row r="20" spans="1:13" s="424" customFormat="1">
      <c r="A20" s="461">
        <f t="shared" si="0"/>
        <v>10</v>
      </c>
      <c r="B20" s="479"/>
      <c r="C20" s="610"/>
      <c r="D20" s="474"/>
      <c r="E20" s="490"/>
      <c r="F20" s="552"/>
      <c r="G20" s="648"/>
      <c r="H20" s="649"/>
      <c r="I20" s="475"/>
      <c r="J20" s="475"/>
      <c r="K20" s="612"/>
      <c r="L20" s="604"/>
      <c r="M20" s="594"/>
    </row>
    <row r="21" spans="1:13">
      <c r="A21" s="461">
        <f t="shared" si="0"/>
        <v>11</v>
      </c>
      <c r="B21" s="479"/>
      <c r="C21" s="610"/>
      <c r="D21" s="474"/>
      <c r="E21" s="490"/>
      <c r="F21" s="552"/>
      <c r="G21" s="648"/>
      <c r="H21" s="649"/>
      <c r="I21" s="475"/>
      <c r="J21" s="475"/>
      <c r="K21" s="612"/>
      <c r="L21" s="604"/>
      <c r="M21" s="594"/>
    </row>
    <row r="22" spans="1:13">
      <c r="A22" s="461">
        <f t="shared" si="0"/>
        <v>12</v>
      </c>
      <c r="B22" s="479"/>
      <c r="C22" s="610"/>
      <c r="D22" s="474"/>
      <c r="E22" s="490"/>
      <c r="F22" s="552"/>
      <c r="G22" s="648"/>
      <c r="H22" s="649"/>
      <c r="I22" s="475"/>
      <c r="J22" s="475"/>
      <c r="K22" s="612"/>
      <c r="L22" s="604"/>
      <c r="M22" s="594"/>
    </row>
    <row r="23" spans="1:13">
      <c r="A23" s="461">
        <f t="shared" si="0"/>
        <v>13</v>
      </c>
      <c r="B23" s="479"/>
      <c r="C23" s="610"/>
      <c r="D23" s="474"/>
      <c r="E23" s="490"/>
      <c r="F23" s="552"/>
      <c r="G23" s="648"/>
      <c r="H23" s="649"/>
      <c r="I23" s="475"/>
      <c r="J23" s="475"/>
      <c r="K23" s="612"/>
      <c r="L23" s="604"/>
      <c r="M23" s="594"/>
    </row>
    <row r="24" spans="1:13">
      <c r="A24" s="461">
        <f t="shared" si="0"/>
        <v>14</v>
      </c>
      <c r="B24" s="479"/>
      <c r="C24" s="610"/>
      <c r="D24" s="474"/>
      <c r="E24" s="490"/>
      <c r="F24" s="552"/>
      <c r="G24" s="648"/>
      <c r="H24" s="649"/>
      <c r="I24" s="475"/>
      <c r="J24" s="475"/>
      <c r="K24" s="612"/>
      <c r="L24" s="604"/>
      <c r="M24" s="594"/>
    </row>
    <row r="25" spans="1:13">
      <c r="A25" s="461">
        <f t="shared" si="0"/>
        <v>15</v>
      </c>
      <c r="B25" s="479"/>
      <c r="C25" s="610"/>
      <c r="D25" s="610"/>
      <c r="E25" s="614"/>
      <c r="F25" s="611"/>
      <c r="G25" s="660"/>
      <c r="H25" s="649"/>
      <c r="I25" s="475"/>
      <c r="J25" s="475"/>
      <c r="K25" s="612"/>
      <c r="L25" s="604"/>
      <c r="M25" s="594"/>
    </row>
    <row r="26" spans="1:13">
      <c r="A26" s="461">
        <f t="shared" si="0"/>
        <v>16</v>
      </c>
      <c r="B26" s="479"/>
      <c r="C26" s="610"/>
      <c r="D26" s="610"/>
      <c r="E26" s="614"/>
      <c r="F26" s="552"/>
      <c r="G26" s="660"/>
      <c r="H26" s="649"/>
      <c r="I26" s="475"/>
      <c r="J26" s="475"/>
      <c r="K26" s="612"/>
      <c r="L26" s="604"/>
      <c r="M26" s="594"/>
    </row>
    <row r="27" spans="1:13">
      <c r="A27" s="461">
        <f t="shared" si="0"/>
        <v>17</v>
      </c>
      <c r="B27" s="479"/>
      <c r="C27" s="610"/>
      <c r="D27" s="610"/>
      <c r="E27" s="614"/>
      <c r="F27" s="552"/>
      <c r="G27" s="660"/>
      <c r="H27" s="649"/>
      <c r="I27" s="475"/>
      <c r="J27" s="475"/>
      <c r="K27" s="612"/>
      <c r="L27" s="604"/>
      <c r="M27" s="594"/>
    </row>
    <row r="28" spans="1:13">
      <c r="A28" s="461">
        <f t="shared" si="0"/>
        <v>18</v>
      </c>
      <c r="B28" s="479"/>
      <c r="C28" s="610"/>
      <c r="D28" s="610"/>
      <c r="E28" s="614"/>
      <c r="F28" s="552"/>
      <c r="G28" s="660"/>
      <c r="H28" s="649"/>
      <c r="I28" s="475"/>
      <c r="J28" s="475"/>
      <c r="K28" s="612"/>
      <c r="L28" s="604"/>
      <c r="M28" s="594"/>
    </row>
    <row r="29" spans="1:13">
      <c r="A29" s="461">
        <f t="shared" si="0"/>
        <v>19</v>
      </c>
      <c r="B29" s="479"/>
      <c r="C29" s="610"/>
      <c r="D29" s="610"/>
      <c r="E29" s="614"/>
      <c r="F29" s="552"/>
      <c r="G29" s="660"/>
      <c r="H29" s="649"/>
      <c r="I29" s="475"/>
      <c r="J29" s="475"/>
      <c r="K29" s="612"/>
      <c r="L29" s="604"/>
      <c r="M29" s="594"/>
    </row>
    <row r="30" spans="1:13">
      <c r="A30" s="461">
        <f t="shared" si="0"/>
        <v>20</v>
      </c>
      <c r="B30" s="479"/>
      <c r="C30" s="610"/>
      <c r="D30" s="610"/>
      <c r="E30" s="614"/>
      <c r="F30" s="552"/>
      <c r="G30" s="660"/>
      <c r="H30" s="649"/>
      <c r="I30" s="475"/>
      <c r="J30" s="475"/>
      <c r="K30" s="612"/>
      <c r="L30" s="604"/>
      <c r="M30" s="594"/>
    </row>
    <row r="31" spans="1:13">
      <c r="A31" s="461">
        <f t="shared" si="0"/>
        <v>21</v>
      </c>
      <c r="B31" s="479"/>
      <c r="C31" s="474"/>
      <c r="D31" s="474"/>
      <c r="E31" s="490"/>
      <c r="F31" s="552"/>
      <c r="G31" s="648"/>
      <c r="H31" s="649"/>
      <c r="I31" s="475"/>
      <c r="J31" s="475"/>
      <c r="K31" s="473"/>
      <c r="L31" s="604"/>
      <c r="M31" s="594"/>
    </row>
    <row r="32" spans="1:13">
      <c r="A32" s="461">
        <f t="shared" si="0"/>
        <v>22</v>
      </c>
      <c r="B32" s="479"/>
      <c r="C32" s="474"/>
      <c r="D32" s="474"/>
      <c r="E32" s="490"/>
      <c r="F32" s="552"/>
      <c r="G32" s="648"/>
      <c r="H32" s="649"/>
      <c r="I32" s="475"/>
      <c r="J32" s="475"/>
      <c r="K32" s="473"/>
      <c r="L32" s="604"/>
      <c r="M32" s="594"/>
    </row>
    <row r="33" spans="1:13">
      <c r="A33" s="461">
        <f t="shared" si="0"/>
        <v>23</v>
      </c>
      <c r="B33" s="479"/>
      <c r="C33" s="474"/>
      <c r="D33" s="474"/>
      <c r="E33" s="490"/>
      <c r="F33" s="552"/>
      <c r="G33" s="648"/>
      <c r="H33" s="649"/>
      <c r="I33" s="475"/>
      <c r="J33" s="475"/>
      <c r="K33" s="473"/>
      <c r="L33" s="604"/>
      <c r="M33" s="594"/>
    </row>
    <row r="34" spans="1:13">
      <c r="A34" s="461">
        <f t="shared" si="0"/>
        <v>24</v>
      </c>
      <c r="B34" s="479"/>
      <c r="C34" s="474"/>
      <c r="D34" s="474"/>
      <c r="E34" s="490"/>
      <c r="F34" s="552"/>
      <c r="G34" s="648"/>
      <c r="H34" s="649"/>
      <c r="I34" s="475"/>
      <c r="J34" s="475"/>
      <c r="K34" s="473"/>
      <c r="L34" s="604"/>
      <c r="M34" s="594"/>
    </row>
    <row r="35" spans="1:13">
      <c r="A35" s="461">
        <f t="shared" si="0"/>
        <v>25</v>
      </c>
      <c r="B35" s="479"/>
      <c r="C35" s="474"/>
      <c r="D35" s="474"/>
      <c r="E35" s="490"/>
      <c r="F35" s="552"/>
      <c r="G35" s="648"/>
      <c r="H35" s="649"/>
      <c r="I35" s="475"/>
      <c r="J35" s="475"/>
      <c r="K35" s="473"/>
      <c r="L35" s="604"/>
      <c r="M35" s="594"/>
    </row>
    <row r="36" spans="1:13">
      <c r="A36" s="461">
        <f t="shared" si="0"/>
        <v>26</v>
      </c>
      <c r="B36" s="479"/>
      <c r="C36" s="474"/>
      <c r="D36" s="474"/>
      <c r="E36" s="490"/>
      <c r="F36" s="552"/>
      <c r="G36" s="648"/>
      <c r="H36" s="649"/>
      <c r="I36" s="475"/>
      <c r="J36" s="475"/>
      <c r="K36" s="473"/>
      <c r="L36" s="604"/>
      <c r="M36" s="594"/>
    </row>
    <row r="37" spans="1:13">
      <c r="A37" s="461">
        <f t="shared" si="0"/>
        <v>27</v>
      </c>
      <c r="B37" s="479"/>
      <c r="C37" s="474"/>
      <c r="D37" s="474"/>
      <c r="E37" s="490"/>
      <c r="F37" s="552"/>
      <c r="G37" s="648"/>
      <c r="H37" s="649"/>
      <c r="I37" s="475"/>
      <c r="J37" s="475"/>
      <c r="K37" s="473"/>
      <c r="L37" s="604"/>
      <c r="M37" s="594"/>
    </row>
    <row r="38" spans="1:13">
      <c r="A38" s="461">
        <f t="shared" si="0"/>
        <v>28</v>
      </c>
      <c r="B38" s="479"/>
      <c r="C38" s="474"/>
      <c r="D38" s="474"/>
      <c r="E38" s="490"/>
      <c r="F38" s="552"/>
      <c r="G38" s="648"/>
      <c r="H38" s="649"/>
      <c r="I38" s="475"/>
      <c r="J38" s="475"/>
      <c r="K38" s="473"/>
      <c r="L38" s="604"/>
      <c r="M38" s="594"/>
    </row>
    <row r="39" spans="1:13">
      <c r="A39" s="461">
        <f t="shared" si="0"/>
        <v>29</v>
      </c>
      <c r="B39" s="479"/>
      <c r="C39" s="474"/>
      <c r="D39" s="474"/>
      <c r="E39" s="490"/>
      <c r="F39" s="552"/>
      <c r="G39" s="648"/>
      <c r="H39" s="649"/>
      <c r="I39" s="475"/>
      <c r="J39" s="475"/>
      <c r="K39" s="473"/>
      <c r="L39" s="604"/>
      <c r="M39" s="594"/>
    </row>
    <row r="40" spans="1:13">
      <c r="A40" s="461">
        <f t="shared" si="0"/>
        <v>30</v>
      </c>
      <c r="B40" s="479"/>
      <c r="C40" s="474"/>
      <c r="D40" s="474"/>
      <c r="E40" s="490"/>
      <c r="F40" s="552"/>
      <c r="G40" s="648"/>
      <c r="H40" s="649"/>
      <c r="I40" s="475"/>
      <c r="J40" s="475"/>
      <c r="K40" s="473"/>
      <c r="L40" s="604"/>
      <c r="M40" s="594"/>
    </row>
    <row r="41" spans="1:13">
      <c r="A41" s="461">
        <f t="shared" si="0"/>
        <v>31</v>
      </c>
      <c r="B41" s="479"/>
      <c r="C41" s="474"/>
      <c r="D41" s="474"/>
      <c r="E41" s="490"/>
      <c r="F41" s="552"/>
      <c r="G41" s="648"/>
      <c r="H41" s="649"/>
      <c r="I41" s="475"/>
      <c r="J41" s="475"/>
      <c r="K41" s="473"/>
      <c r="L41" s="604"/>
      <c r="M41" s="594"/>
    </row>
    <row r="42" spans="1:13">
      <c r="A42" s="461">
        <f t="shared" si="0"/>
        <v>32</v>
      </c>
      <c r="B42" s="479"/>
      <c r="C42" s="474"/>
      <c r="D42" s="474"/>
      <c r="E42" s="490"/>
      <c r="F42" s="552"/>
      <c r="G42" s="648"/>
      <c r="H42" s="649"/>
      <c r="I42" s="475"/>
      <c r="J42" s="475"/>
      <c r="K42" s="473"/>
      <c r="L42" s="604"/>
      <c r="M42" s="594"/>
    </row>
    <row r="43" spans="1:13">
      <c r="A43" s="461">
        <f t="shared" si="0"/>
        <v>33</v>
      </c>
      <c r="B43" s="479"/>
      <c r="C43" s="474"/>
      <c r="D43" s="474"/>
      <c r="E43" s="490"/>
      <c r="F43" s="552"/>
      <c r="G43" s="648"/>
      <c r="H43" s="649"/>
      <c r="I43" s="475"/>
      <c r="J43" s="475"/>
      <c r="K43" s="473"/>
      <c r="L43" s="604"/>
      <c r="M43" s="594"/>
    </row>
    <row r="44" spans="1:13">
      <c r="A44" s="461">
        <f t="shared" si="0"/>
        <v>34</v>
      </c>
      <c r="B44" s="479"/>
      <c r="C44" s="474"/>
      <c r="D44" s="474"/>
      <c r="E44" s="490"/>
      <c r="F44" s="552"/>
      <c r="G44" s="648"/>
      <c r="H44" s="649"/>
      <c r="I44" s="475"/>
      <c r="J44" s="475"/>
      <c r="K44" s="473"/>
      <c r="L44" s="604"/>
      <c r="M44" s="594"/>
    </row>
    <row r="45" spans="1:13">
      <c r="A45" s="461">
        <f t="shared" si="0"/>
        <v>35</v>
      </c>
      <c r="B45" s="479"/>
      <c r="C45" s="474"/>
      <c r="D45" s="474"/>
      <c r="E45" s="490"/>
      <c r="F45" s="552"/>
      <c r="G45" s="648"/>
      <c r="H45" s="649"/>
      <c r="I45" s="475"/>
      <c r="J45" s="475"/>
      <c r="K45" s="473"/>
      <c r="L45" s="604"/>
      <c r="M45" s="594"/>
    </row>
    <row r="46" spans="1:13">
      <c r="A46" s="461">
        <f t="shared" si="0"/>
        <v>36</v>
      </c>
      <c r="B46" s="479"/>
      <c r="C46" s="474"/>
      <c r="D46" s="474"/>
      <c r="E46" s="490"/>
      <c r="F46" s="552"/>
      <c r="G46" s="648"/>
      <c r="H46" s="649"/>
      <c r="I46" s="475"/>
      <c r="J46" s="475"/>
      <c r="K46" s="473"/>
      <c r="L46" s="604"/>
      <c r="M46" s="594"/>
    </row>
    <row r="47" spans="1:13">
      <c r="A47" s="461">
        <f t="shared" si="0"/>
        <v>37</v>
      </c>
      <c r="B47" s="479"/>
      <c r="C47" s="474"/>
      <c r="D47" s="474"/>
      <c r="E47" s="490"/>
      <c r="F47" s="552"/>
      <c r="G47" s="648"/>
      <c r="H47" s="649"/>
      <c r="I47" s="475"/>
      <c r="J47" s="475"/>
      <c r="K47" s="473"/>
      <c r="L47" s="604"/>
      <c r="M47" s="594"/>
    </row>
    <row r="48" spans="1:13">
      <c r="A48" s="461">
        <f t="shared" si="0"/>
        <v>38</v>
      </c>
      <c r="B48" s="479"/>
      <c r="C48" s="474"/>
      <c r="D48" s="474"/>
      <c r="E48" s="490"/>
      <c r="F48" s="552"/>
      <c r="G48" s="648"/>
      <c r="H48" s="649"/>
      <c r="I48" s="475"/>
      <c r="J48" s="475"/>
      <c r="K48" s="473"/>
      <c r="L48" s="604"/>
      <c r="M48" s="594"/>
    </row>
    <row r="49" spans="1:13">
      <c r="A49" s="461">
        <f t="shared" si="0"/>
        <v>39</v>
      </c>
      <c r="B49" s="479"/>
      <c r="C49" s="474"/>
      <c r="D49" s="474"/>
      <c r="E49" s="490"/>
      <c r="F49" s="552"/>
      <c r="G49" s="648"/>
      <c r="H49" s="649"/>
      <c r="I49" s="475"/>
      <c r="J49" s="475"/>
      <c r="K49" s="473"/>
      <c r="L49" s="604"/>
      <c r="M49" s="594"/>
    </row>
    <row r="50" spans="1:13">
      <c r="A50" s="461">
        <f t="shared" si="0"/>
        <v>40</v>
      </c>
      <c r="B50" s="479"/>
      <c r="C50" s="474"/>
      <c r="D50" s="474"/>
      <c r="E50" s="490"/>
      <c r="F50" s="552"/>
      <c r="G50" s="648"/>
      <c r="H50" s="649"/>
      <c r="I50" s="475"/>
      <c r="J50" s="475"/>
      <c r="K50" s="473"/>
      <c r="L50" s="604"/>
      <c r="M50" s="594"/>
    </row>
    <row r="51" spans="1:13">
      <c r="A51" s="461">
        <f t="shared" si="0"/>
        <v>41</v>
      </c>
      <c r="B51" s="479"/>
      <c r="C51" s="474"/>
      <c r="D51" s="474"/>
      <c r="E51" s="490"/>
      <c r="F51" s="552"/>
      <c r="G51" s="648"/>
      <c r="H51" s="649"/>
      <c r="I51" s="475"/>
      <c r="J51" s="475"/>
      <c r="K51" s="473"/>
      <c r="L51" s="604"/>
      <c r="M51" s="594"/>
    </row>
    <row r="52" spans="1:13">
      <c r="A52" s="461">
        <f t="shared" si="0"/>
        <v>42</v>
      </c>
      <c r="B52" s="479"/>
      <c r="C52" s="474"/>
      <c r="D52" s="474"/>
      <c r="E52" s="490"/>
      <c r="F52" s="552"/>
      <c r="G52" s="648"/>
      <c r="H52" s="649"/>
      <c r="I52" s="475"/>
      <c r="J52" s="475"/>
      <c r="K52" s="473"/>
      <c r="L52" s="604"/>
      <c r="M52" s="594"/>
    </row>
    <row r="53" spans="1:13">
      <c r="A53" s="461">
        <f t="shared" si="0"/>
        <v>43</v>
      </c>
      <c r="B53" s="479"/>
      <c r="C53" s="474"/>
      <c r="D53" s="474"/>
      <c r="E53" s="490"/>
      <c r="F53" s="552"/>
      <c r="G53" s="648"/>
      <c r="H53" s="649"/>
      <c r="I53" s="475"/>
      <c r="J53" s="475"/>
      <c r="K53" s="473"/>
      <c r="L53" s="604"/>
      <c r="M53" s="594"/>
    </row>
    <row r="54" spans="1:13">
      <c r="A54" s="461">
        <f t="shared" si="0"/>
        <v>44</v>
      </c>
      <c r="B54" s="479"/>
      <c r="C54" s="474"/>
      <c r="D54" s="474"/>
      <c r="E54" s="490"/>
      <c r="F54" s="552"/>
      <c r="G54" s="648"/>
      <c r="H54" s="649"/>
      <c r="I54" s="475"/>
      <c r="J54" s="475"/>
      <c r="K54" s="473"/>
      <c r="L54" s="604"/>
      <c r="M54" s="594"/>
    </row>
    <row r="55" spans="1:13">
      <c r="A55" s="461">
        <f t="shared" si="0"/>
        <v>45</v>
      </c>
      <c r="B55" s="479"/>
      <c r="C55" s="474"/>
      <c r="D55" s="474"/>
      <c r="E55" s="490"/>
      <c r="F55" s="552"/>
      <c r="G55" s="648"/>
      <c r="H55" s="649"/>
      <c r="I55" s="475"/>
      <c r="J55" s="475"/>
      <c r="K55" s="473"/>
      <c r="L55" s="604"/>
      <c r="M55" s="594"/>
    </row>
    <row r="56" spans="1:13">
      <c r="A56" s="461">
        <f t="shared" si="0"/>
        <v>46</v>
      </c>
      <c r="B56" s="479"/>
      <c r="C56" s="474"/>
      <c r="D56" s="474"/>
      <c r="E56" s="490"/>
      <c r="F56" s="552"/>
      <c r="G56" s="648"/>
      <c r="H56" s="649"/>
      <c r="I56" s="475"/>
      <c r="J56" s="475"/>
      <c r="K56" s="473"/>
      <c r="L56" s="604"/>
      <c r="M56" s="594"/>
    </row>
    <row r="57" spans="1:13">
      <c r="A57" s="461">
        <f t="shared" si="0"/>
        <v>47</v>
      </c>
      <c r="B57" s="479"/>
      <c r="C57" s="474"/>
      <c r="D57" s="474"/>
      <c r="E57" s="490"/>
      <c r="F57" s="552"/>
      <c r="G57" s="648"/>
      <c r="H57" s="649"/>
      <c r="I57" s="475"/>
      <c r="J57" s="475"/>
      <c r="K57" s="473"/>
      <c r="L57" s="604"/>
      <c r="M57" s="594"/>
    </row>
    <row r="58" spans="1:13">
      <c r="A58" s="461">
        <f t="shared" si="0"/>
        <v>48</v>
      </c>
      <c r="B58" s="479"/>
      <c r="C58" s="474"/>
      <c r="D58" s="474"/>
      <c r="E58" s="490"/>
      <c r="F58" s="552"/>
      <c r="G58" s="648"/>
      <c r="H58" s="649"/>
      <c r="I58" s="475"/>
      <c r="J58" s="475"/>
      <c r="K58" s="473"/>
      <c r="L58" s="604"/>
      <c r="M58" s="594"/>
    </row>
    <row r="59" spans="1:13">
      <c r="A59" s="461">
        <f t="shared" si="0"/>
        <v>49</v>
      </c>
      <c r="B59" s="479"/>
      <c r="C59" s="474"/>
      <c r="D59" s="474"/>
      <c r="E59" s="490"/>
      <c r="F59" s="552"/>
      <c r="G59" s="648"/>
      <c r="H59" s="649"/>
      <c r="I59" s="475"/>
      <c r="J59" s="475"/>
      <c r="K59" s="473"/>
      <c r="L59" s="604"/>
      <c r="M59" s="594"/>
    </row>
    <row r="60" spans="1:13">
      <c r="A60" s="461">
        <f t="shared" si="0"/>
        <v>50</v>
      </c>
      <c r="B60" s="479"/>
      <c r="C60" s="474"/>
      <c r="D60" s="474"/>
      <c r="E60" s="490"/>
      <c r="F60" s="552"/>
      <c r="G60" s="648"/>
      <c r="H60" s="649"/>
      <c r="I60" s="475"/>
      <c r="J60" s="475"/>
      <c r="K60" s="473"/>
      <c r="L60" s="604"/>
      <c r="M60" s="594"/>
    </row>
    <row r="61" spans="1:13">
      <c r="A61" s="461">
        <f t="shared" si="0"/>
        <v>51</v>
      </c>
      <c r="B61" s="479"/>
      <c r="C61" s="474"/>
      <c r="D61" s="474"/>
      <c r="E61" s="490"/>
      <c r="F61" s="552"/>
      <c r="G61" s="648"/>
      <c r="H61" s="649"/>
      <c r="I61" s="475"/>
      <c r="J61" s="475"/>
      <c r="K61" s="473"/>
      <c r="L61" s="604"/>
      <c r="M61" s="594"/>
    </row>
    <row r="62" spans="1:13">
      <c r="A62" s="461">
        <f t="shared" si="0"/>
        <v>52</v>
      </c>
      <c r="B62" s="479"/>
      <c r="C62" s="474"/>
      <c r="D62" s="474"/>
      <c r="E62" s="490"/>
      <c r="F62" s="552"/>
      <c r="G62" s="648"/>
      <c r="H62" s="649"/>
      <c r="I62" s="475"/>
      <c r="J62" s="475"/>
      <c r="K62" s="473"/>
      <c r="L62" s="604"/>
      <c r="M62" s="594"/>
    </row>
    <row r="63" spans="1:13">
      <c r="A63" s="461">
        <f t="shared" si="0"/>
        <v>53</v>
      </c>
      <c r="B63" s="479"/>
      <c r="C63" s="474"/>
      <c r="D63" s="474"/>
      <c r="E63" s="490"/>
      <c r="F63" s="552"/>
      <c r="G63" s="648"/>
      <c r="H63" s="649"/>
      <c r="I63" s="475"/>
      <c r="J63" s="475"/>
      <c r="K63" s="473"/>
      <c r="L63" s="604"/>
      <c r="M63" s="594"/>
    </row>
    <row r="64" spans="1:13">
      <c r="A64" s="461">
        <f t="shared" si="0"/>
        <v>54</v>
      </c>
      <c r="B64" s="479"/>
      <c r="C64" s="474"/>
      <c r="D64" s="474"/>
      <c r="E64" s="490"/>
      <c r="F64" s="552"/>
      <c r="G64" s="648"/>
      <c r="H64" s="649"/>
      <c r="I64" s="475"/>
      <c r="J64" s="475"/>
      <c r="K64" s="473"/>
      <c r="L64" s="604"/>
      <c r="M64" s="594"/>
    </row>
    <row r="65" spans="1:13">
      <c r="A65" s="461">
        <f t="shared" si="0"/>
        <v>55</v>
      </c>
      <c r="B65" s="479"/>
      <c r="C65" s="474"/>
      <c r="D65" s="474"/>
      <c r="E65" s="490"/>
      <c r="F65" s="552"/>
      <c r="G65" s="648"/>
      <c r="H65" s="649"/>
      <c r="I65" s="475"/>
      <c r="J65" s="475"/>
      <c r="K65" s="473"/>
      <c r="L65" s="604"/>
      <c r="M65" s="594"/>
    </row>
    <row r="66" spans="1:13">
      <c r="A66" s="461">
        <f t="shared" si="0"/>
        <v>56</v>
      </c>
      <c r="B66" s="479"/>
      <c r="C66" s="474"/>
      <c r="D66" s="474"/>
      <c r="E66" s="490"/>
      <c r="F66" s="552"/>
      <c r="G66" s="648"/>
      <c r="H66" s="649"/>
      <c r="I66" s="475"/>
      <c r="J66" s="475"/>
      <c r="K66" s="473"/>
      <c r="L66" s="604"/>
      <c r="M66" s="594"/>
    </row>
    <row r="67" spans="1:13">
      <c r="A67" s="461">
        <f t="shared" si="0"/>
        <v>57</v>
      </c>
      <c r="B67" s="479"/>
      <c r="C67" s="474"/>
      <c r="D67" s="474"/>
      <c r="E67" s="490"/>
      <c r="F67" s="552"/>
      <c r="G67" s="648"/>
      <c r="H67" s="649"/>
      <c r="I67" s="475"/>
      <c r="J67" s="475"/>
      <c r="K67" s="473"/>
      <c r="L67" s="604"/>
      <c r="M67" s="594"/>
    </row>
    <row r="68" spans="1:13">
      <c r="A68" s="461">
        <f t="shared" si="0"/>
        <v>58</v>
      </c>
      <c r="B68" s="479"/>
      <c r="C68" s="474"/>
      <c r="D68" s="474"/>
      <c r="E68" s="490"/>
      <c r="F68" s="552"/>
      <c r="G68" s="648"/>
      <c r="H68" s="649"/>
      <c r="I68" s="475"/>
      <c r="J68" s="475"/>
      <c r="K68" s="473"/>
      <c r="L68" s="604"/>
      <c r="M68" s="594"/>
    </row>
    <row r="69" spans="1:13">
      <c r="A69" s="461">
        <f t="shared" si="0"/>
        <v>59</v>
      </c>
      <c r="B69" s="479"/>
      <c r="C69" s="474"/>
      <c r="D69" s="474"/>
      <c r="E69" s="490"/>
      <c r="F69" s="552"/>
      <c r="G69" s="648"/>
      <c r="H69" s="649"/>
      <c r="I69" s="475"/>
      <c r="J69" s="475"/>
      <c r="K69" s="473"/>
      <c r="L69" s="604"/>
      <c r="M69" s="594"/>
    </row>
    <row r="70" spans="1:13">
      <c r="A70" s="461">
        <f t="shared" si="0"/>
        <v>60</v>
      </c>
      <c r="B70" s="479"/>
      <c r="C70" s="474"/>
      <c r="D70" s="474"/>
      <c r="E70" s="490"/>
      <c r="F70" s="552"/>
      <c r="G70" s="648"/>
      <c r="H70" s="649"/>
      <c r="I70" s="475"/>
      <c r="J70" s="475"/>
      <c r="K70" s="473"/>
      <c r="L70" s="604"/>
      <c r="M70" s="594"/>
    </row>
    <row r="71" spans="1:13">
      <c r="A71" s="461">
        <f t="shared" si="0"/>
        <v>61</v>
      </c>
      <c r="B71" s="479"/>
      <c r="C71" s="474"/>
      <c r="D71" s="474"/>
      <c r="E71" s="490"/>
      <c r="F71" s="552"/>
      <c r="G71" s="648"/>
      <c r="H71" s="649"/>
      <c r="I71" s="475"/>
      <c r="J71" s="475"/>
      <c r="K71" s="473"/>
      <c r="L71" s="604"/>
      <c r="M71" s="594"/>
    </row>
    <row r="72" spans="1:13">
      <c r="A72" s="461">
        <f t="shared" si="0"/>
        <v>62</v>
      </c>
      <c r="B72" s="479"/>
      <c r="C72" s="474"/>
      <c r="D72" s="474"/>
      <c r="E72" s="490"/>
      <c r="F72" s="552"/>
      <c r="G72" s="648"/>
      <c r="H72" s="649"/>
      <c r="I72" s="475"/>
      <c r="J72" s="475"/>
      <c r="K72" s="473"/>
      <c r="L72" s="604"/>
      <c r="M72" s="594"/>
    </row>
    <row r="73" spans="1:13">
      <c r="A73" s="461">
        <f t="shared" si="0"/>
        <v>63</v>
      </c>
      <c r="B73" s="479"/>
      <c r="C73" s="474"/>
      <c r="D73" s="474"/>
      <c r="E73" s="490"/>
      <c r="F73" s="552"/>
      <c r="G73" s="648"/>
      <c r="H73" s="649"/>
      <c r="I73" s="475"/>
      <c r="J73" s="475"/>
      <c r="K73" s="473"/>
      <c r="L73" s="604"/>
      <c r="M73" s="594"/>
    </row>
    <row r="74" spans="1:13">
      <c r="A74" s="461">
        <f t="shared" si="0"/>
        <v>64</v>
      </c>
      <c r="B74" s="479"/>
      <c r="C74" s="474"/>
      <c r="D74" s="474"/>
      <c r="E74" s="490"/>
      <c r="F74" s="552"/>
      <c r="G74" s="648"/>
      <c r="H74" s="649"/>
      <c r="I74" s="475"/>
      <c r="J74" s="475"/>
      <c r="K74" s="473"/>
      <c r="L74" s="604"/>
      <c r="M74" s="594"/>
    </row>
    <row r="75" spans="1:13">
      <c r="A75" s="461">
        <f t="shared" si="0"/>
        <v>65</v>
      </c>
      <c r="B75" s="479"/>
      <c r="C75" s="474"/>
      <c r="D75" s="474"/>
      <c r="E75" s="490"/>
      <c r="F75" s="552"/>
      <c r="G75" s="648"/>
      <c r="H75" s="649"/>
      <c r="I75" s="475"/>
      <c r="J75" s="475"/>
      <c r="K75" s="473"/>
      <c r="L75" s="604"/>
      <c r="M75" s="594"/>
    </row>
    <row r="76" spans="1:13">
      <c r="A76" s="461">
        <f t="shared" ref="A76:A109" si="1">ROW()-10</f>
        <v>66</v>
      </c>
      <c r="B76" s="479"/>
      <c r="C76" s="474"/>
      <c r="D76" s="474"/>
      <c r="E76" s="490"/>
      <c r="F76" s="552"/>
      <c r="G76" s="648"/>
      <c r="H76" s="649"/>
      <c r="I76" s="475"/>
      <c r="J76" s="475"/>
      <c r="K76" s="473"/>
      <c r="L76" s="604"/>
      <c r="M76" s="594"/>
    </row>
    <row r="77" spans="1:13">
      <c r="A77" s="461">
        <f t="shared" si="1"/>
        <v>67</v>
      </c>
      <c r="B77" s="479"/>
      <c r="C77" s="474"/>
      <c r="D77" s="474"/>
      <c r="E77" s="490"/>
      <c r="F77" s="552"/>
      <c r="G77" s="648"/>
      <c r="H77" s="649"/>
      <c r="I77" s="475"/>
      <c r="J77" s="475"/>
      <c r="K77" s="473"/>
      <c r="L77" s="604"/>
      <c r="M77" s="594"/>
    </row>
    <row r="78" spans="1:13">
      <c r="A78" s="461">
        <f t="shared" si="1"/>
        <v>68</v>
      </c>
      <c r="B78" s="479"/>
      <c r="C78" s="474"/>
      <c r="D78" s="474"/>
      <c r="E78" s="490"/>
      <c r="F78" s="552"/>
      <c r="G78" s="648"/>
      <c r="H78" s="649"/>
      <c r="I78" s="475"/>
      <c r="J78" s="475"/>
      <c r="K78" s="473"/>
      <c r="L78" s="604"/>
      <c r="M78" s="594"/>
    </row>
    <row r="79" spans="1:13">
      <c r="A79" s="461">
        <f t="shared" si="1"/>
        <v>69</v>
      </c>
      <c r="B79" s="479"/>
      <c r="C79" s="474"/>
      <c r="D79" s="474"/>
      <c r="E79" s="490"/>
      <c r="F79" s="552"/>
      <c r="G79" s="648"/>
      <c r="H79" s="649"/>
      <c r="I79" s="475"/>
      <c r="J79" s="475"/>
      <c r="K79" s="473"/>
      <c r="L79" s="604"/>
      <c r="M79" s="594"/>
    </row>
    <row r="80" spans="1:13">
      <c r="A80" s="461">
        <f t="shared" si="1"/>
        <v>70</v>
      </c>
      <c r="B80" s="479"/>
      <c r="C80" s="474"/>
      <c r="D80" s="474"/>
      <c r="E80" s="490"/>
      <c r="F80" s="552"/>
      <c r="G80" s="648"/>
      <c r="H80" s="649"/>
      <c r="I80" s="475"/>
      <c r="J80" s="475"/>
      <c r="K80" s="473"/>
      <c r="L80" s="604"/>
      <c r="M80" s="594"/>
    </row>
    <row r="81" spans="1:13">
      <c r="A81" s="461">
        <f t="shared" si="1"/>
        <v>71</v>
      </c>
      <c r="B81" s="479"/>
      <c r="C81" s="474"/>
      <c r="D81" s="474"/>
      <c r="E81" s="490"/>
      <c r="F81" s="552"/>
      <c r="G81" s="648"/>
      <c r="H81" s="649"/>
      <c r="I81" s="475"/>
      <c r="J81" s="475"/>
      <c r="K81" s="473"/>
      <c r="L81" s="604"/>
      <c r="M81" s="594"/>
    </row>
    <row r="82" spans="1:13">
      <c r="A82" s="461">
        <f t="shared" si="1"/>
        <v>72</v>
      </c>
      <c r="B82" s="479"/>
      <c r="C82" s="474"/>
      <c r="D82" s="474"/>
      <c r="E82" s="490"/>
      <c r="F82" s="552"/>
      <c r="G82" s="648"/>
      <c r="H82" s="649"/>
      <c r="I82" s="475"/>
      <c r="J82" s="475"/>
      <c r="K82" s="473"/>
      <c r="L82" s="604"/>
      <c r="M82" s="594"/>
    </row>
    <row r="83" spans="1:13">
      <c r="A83" s="461">
        <f t="shared" si="1"/>
        <v>73</v>
      </c>
      <c r="B83" s="479"/>
      <c r="C83" s="474"/>
      <c r="D83" s="474"/>
      <c r="E83" s="490"/>
      <c r="F83" s="552"/>
      <c r="G83" s="648"/>
      <c r="H83" s="649"/>
      <c r="I83" s="475"/>
      <c r="J83" s="475"/>
      <c r="K83" s="473"/>
      <c r="L83" s="604"/>
      <c r="M83" s="594"/>
    </row>
    <row r="84" spans="1:13">
      <c r="A84" s="461">
        <f t="shared" si="1"/>
        <v>74</v>
      </c>
      <c r="B84" s="479"/>
      <c r="C84" s="474"/>
      <c r="D84" s="474"/>
      <c r="E84" s="490"/>
      <c r="F84" s="552"/>
      <c r="G84" s="648"/>
      <c r="H84" s="649"/>
      <c r="I84" s="475"/>
      <c r="J84" s="475"/>
      <c r="K84" s="473"/>
      <c r="L84" s="604"/>
      <c r="M84" s="594"/>
    </row>
    <row r="85" spans="1:13">
      <c r="A85" s="461">
        <f t="shared" si="1"/>
        <v>75</v>
      </c>
      <c r="B85" s="479"/>
      <c r="C85" s="474"/>
      <c r="D85" s="474"/>
      <c r="E85" s="490"/>
      <c r="F85" s="552"/>
      <c r="G85" s="648"/>
      <c r="H85" s="649"/>
      <c r="I85" s="475"/>
      <c r="J85" s="475"/>
      <c r="K85" s="473"/>
      <c r="L85" s="604"/>
      <c r="M85" s="594"/>
    </row>
    <row r="86" spans="1:13">
      <c r="A86" s="461">
        <f t="shared" si="1"/>
        <v>76</v>
      </c>
      <c r="B86" s="479"/>
      <c r="C86" s="474"/>
      <c r="D86" s="474"/>
      <c r="E86" s="490"/>
      <c r="F86" s="552"/>
      <c r="G86" s="648"/>
      <c r="H86" s="649"/>
      <c r="I86" s="475"/>
      <c r="J86" s="475"/>
      <c r="K86" s="473"/>
      <c r="L86" s="604"/>
      <c r="M86" s="594"/>
    </row>
    <row r="87" spans="1:13">
      <c r="A87" s="461">
        <f t="shared" si="1"/>
        <v>77</v>
      </c>
      <c r="B87" s="479"/>
      <c r="C87" s="474"/>
      <c r="D87" s="474"/>
      <c r="E87" s="490"/>
      <c r="F87" s="552"/>
      <c r="G87" s="648"/>
      <c r="H87" s="649"/>
      <c r="I87" s="475"/>
      <c r="J87" s="475"/>
      <c r="K87" s="473"/>
      <c r="L87" s="604"/>
      <c r="M87" s="594"/>
    </row>
    <row r="88" spans="1:13">
      <c r="A88" s="461">
        <f t="shared" si="1"/>
        <v>78</v>
      </c>
      <c r="B88" s="479"/>
      <c r="C88" s="474"/>
      <c r="D88" s="474"/>
      <c r="E88" s="490"/>
      <c r="F88" s="552"/>
      <c r="G88" s="648"/>
      <c r="H88" s="649"/>
      <c r="I88" s="475"/>
      <c r="J88" s="475"/>
      <c r="K88" s="473"/>
      <c r="L88" s="604"/>
      <c r="M88" s="594"/>
    </row>
    <row r="89" spans="1:13">
      <c r="A89" s="461">
        <f t="shared" si="1"/>
        <v>79</v>
      </c>
      <c r="B89" s="479"/>
      <c r="C89" s="474"/>
      <c r="D89" s="474"/>
      <c r="E89" s="490"/>
      <c r="F89" s="552"/>
      <c r="G89" s="648"/>
      <c r="H89" s="649"/>
      <c r="I89" s="475"/>
      <c r="J89" s="475"/>
      <c r="K89" s="473"/>
      <c r="L89" s="604"/>
      <c r="M89" s="594"/>
    </row>
    <row r="90" spans="1:13">
      <c r="A90" s="461">
        <f t="shared" si="1"/>
        <v>80</v>
      </c>
      <c r="B90" s="479"/>
      <c r="C90" s="474"/>
      <c r="D90" s="474"/>
      <c r="E90" s="490"/>
      <c r="F90" s="552"/>
      <c r="G90" s="648"/>
      <c r="H90" s="649"/>
      <c r="I90" s="475"/>
      <c r="J90" s="475"/>
      <c r="K90" s="473"/>
      <c r="L90" s="604"/>
      <c r="M90" s="594"/>
    </row>
    <row r="91" spans="1:13">
      <c r="A91" s="461">
        <f t="shared" si="1"/>
        <v>81</v>
      </c>
      <c r="B91" s="479"/>
      <c r="C91" s="474"/>
      <c r="D91" s="474"/>
      <c r="E91" s="490"/>
      <c r="F91" s="552"/>
      <c r="G91" s="648"/>
      <c r="H91" s="649"/>
      <c r="I91" s="475"/>
      <c r="J91" s="475"/>
      <c r="K91" s="473"/>
      <c r="L91" s="604"/>
      <c r="M91" s="594"/>
    </row>
    <row r="92" spans="1:13">
      <c r="A92" s="461">
        <f t="shared" si="1"/>
        <v>82</v>
      </c>
      <c r="B92" s="479"/>
      <c r="C92" s="474"/>
      <c r="D92" s="474"/>
      <c r="E92" s="490"/>
      <c r="F92" s="552"/>
      <c r="G92" s="648"/>
      <c r="H92" s="649"/>
      <c r="I92" s="475"/>
      <c r="J92" s="475"/>
      <c r="K92" s="473"/>
      <c r="L92" s="604"/>
      <c r="M92" s="594"/>
    </row>
    <row r="93" spans="1:13">
      <c r="A93" s="461">
        <f t="shared" si="1"/>
        <v>83</v>
      </c>
      <c r="B93" s="479"/>
      <c r="C93" s="474"/>
      <c r="D93" s="474"/>
      <c r="E93" s="490"/>
      <c r="F93" s="552"/>
      <c r="G93" s="648"/>
      <c r="H93" s="649"/>
      <c r="I93" s="475"/>
      <c r="J93" s="475"/>
      <c r="K93" s="473"/>
      <c r="L93" s="604"/>
      <c r="M93" s="594"/>
    </row>
    <row r="94" spans="1:13">
      <c r="A94" s="461">
        <f t="shared" si="1"/>
        <v>84</v>
      </c>
      <c r="B94" s="479"/>
      <c r="C94" s="474"/>
      <c r="D94" s="474"/>
      <c r="E94" s="490"/>
      <c r="F94" s="552"/>
      <c r="G94" s="648"/>
      <c r="H94" s="649"/>
      <c r="I94" s="475"/>
      <c r="J94" s="475"/>
      <c r="K94" s="473"/>
      <c r="L94" s="604"/>
      <c r="M94" s="594"/>
    </row>
    <row r="95" spans="1:13">
      <c r="A95" s="461">
        <f t="shared" si="1"/>
        <v>85</v>
      </c>
      <c r="B95" s="479"/>
      <c r="C95" s="474"/>
      <c r="D95" s="474"/>
      <c r="E95" s="490"/>
      <c r="F95" s="552"/>
      <c r="G95" s="648"/>
      <c r="H95" s="649"/>
      <c r="I95" s="475"/>
      <c r="J95" s="475"/>
      <c r="K95" s="473"/>
      <c r="L95" s="604"/>
      <c r="M95" s="594"/>
    </row>
    <row r="96" spans="1:13">
      <c r="A96" s="461">
        <f t="shared" si="1"/>
        <v>86</v>
      </c>
      <c r="B96" s="479"/>
      <c r="C96" s="474"/>
      <c r="D96" s="474"/>
      <c r="E96" s="490"/>
      <c r="F96" s="552"/>
      <c r="G96" s="648"/>
      <c r="H96" s="649"/>
      <c r="I96" s="475"/>
      <c r="J96" s="475"/>
      <c r="K96" s="473"/>
      <c r="L96" s="604"/>
      <c r="M96" s="594"/>
    </row>
    <row r="97" spans="1:13">
      <c r="A97" s="461">
        <f t="shared" si="1"/>
        <v>87</v>
      </c>
      <c r="B97" s="479"/>
      <c r="C97" s="474"/>
      <c r="D97" s="474"/>
      <c r="E97" s="490"/>
      <c r="F97" s="552"/>
      <c r="G97" s="648"/>
      <c r="H97" s="649"/>
      <c r="I97" s="475"/>
      <c r="J97" s="475"/>
      <c r="K97" s="473"/>
      <c r="L97" s="604"/>
      <c r="M97" s="594"/>
    </row>
    <row r="98" spans="1:13">
      <c r="A98" s="461">
        <f t="shared" si="1"/>
        <v>88</v>
      </c>
      <c r="B98" s="479"/>
      <c r="C98" s="474"/>
      <c r="D98" s="474"/>
      <c r="E98" s="490"/>
      <c r="F98" s="552"/>
      <c r="G98" s="648"/>
      <c r="H98" s="649"/>
      <c r="I98" s="475"/>
      <c r="J98" s="475"/>
      <c r="K98" s="473"/>
      <c r="L98" s="604"/>
      <c r="M98" s="594"/>
    </row>
    <row r="99" spans="1:13">
      <c r="A99" s="461">
        <f t="shared" si="1"/>
        <v>89</v>
      </c>
      <c r="B99" s="479"/>
      <c r="C99" s="474"/>
      <c r="D99" s="474"/>
      <c r="E99" s="490"/>
      <c r="F99" s="552"/>
      <c r="G99" s="648"/>
      <c r="H99" s="649"/>
      <c r="I99" s="475"/>
      <c r="J99" s="475"/>
      <c r="K99" s="473"/>
      <c r="L99" s="604"/>
      <c r="M99" s="594"/>
    </row>
    <row r="100" spans="1:13">
      <c r="A100" s="461">
        <f t="shared" si="1"/>
        <v>90</v>
      </c>
      <c r="B100" s="479"/>
      <c r="C100" s="474"/>
      <c r="D100" s="474"/>
      <c r="E100" s="490"/>
      <c r="F100" s="552"/>
      <c r="G100" s="648"/>
      <c r="H100" s="649"/>
      <c r="I100" s="475"/>
      <c r="J100" s="475"/>
      <c r="K100" s="473"/>
      <c r="L100" s="604"/>
      <c r="M100" s="594"/>
    </row>
    <row r="101" spans="1:13">
      <c r="A101" s="461">
        <f t="shared" si="1"/>
        <v>91</v>
      </c>
      <c r="B101" s="479"/>
      <c r="C101" s="474"/>
      <c r="D101" s="474"/>
      <c r="E101" s="490"/>
      <c r="F101" s="552"/>
      <c r="G101" s="648"/>
      <c r="H101" s="649"/>
      <c r="I101" s="475"/>
      <c r="J101" s="475"/>
      <c r="K101" s="473"/>
      <c r="L101" s="604"/>
      <c r="M101" s="594"/>
    </row>
    <row r="102" spans="1:13">
      <c r="A102" s="461">
        <f t="shared" si="1"/>
        <v>92</v>
      </c>
      <c r="B102" s="479"/>
      <c r="C102" s="474"/>
      <c r="D102" s="474"/>
      <c r="E102" s="490"/>
      <c r="F102" s="552"/>
      <c r="G102" s="648"/>
      <c r="H102" s="649"/>
      <c r="I102" s="475"/>
      <c r="J102" s="475"/>
      <c r="K102" s="473"/>
      <c r="L102" s="604"/>
      <c r="M102" s="594"/>
    </row>
    <row r="103" spans="1:13">
      <c r="A103" s="461">
        <f t="shared" si="1"/>
        <v>93</v>
      </c>
      <c r="B103" s="479"/>
      <c r="C103" s="474"/>
      <c r="D103" s="474"/>
      <c r="E103" s="490"/>
      <c r="F103" s="552"/>
      <c r="G103" s="648"/>
      <c r="H103" s="649"/>
      <c r="I103" s="475"/>
      <c r="J103" s="475"/>
      <c r="K103" s="473"/>
      <c r="L103" s="604"/>
      <c r="M103" s="594"/>
    </row>
    <row r="104" spans="1:13">
      <c r="A104" s="461">
        <f t="shared" si="1"/>
        <v>94</v>
      </c>
      <c r="B104" s="479"/>
      <c r="C104" s="474"/>
      <c r="D104" s="474"/>
      <c r="E104" s="490"/>
      <c r="F104" s="552"/>
      <c r="G104" s="648"/>
      <c r="H104" s="649"/>
      <c r="I104" s="475"/>
      <c r="J104" s="475"/>
      <c r="K104" s="473"/>
      <c r="L104" s="604"/>
      <c r="M104" s="594"/>
    </row>
    <row r="105" spans="1:13">
      <c r="A105" s="461">
        <f t="shared" si="1"/>
        <v>95</v>
      </c>
      <c r="B105" s="479"/>
      <c r="C105" s="474"/>
      <c r="D105" s="474"/>
      <c r="E105" s="490"/>
      <c r="F105" s="552"/>
      <c r="G105" s="648"/>
      <c r="H105" s="649"/>
      <c r="I105" s="475"/>
      <c r="J105" s="475"/>
      <c r="K105" s="473"/>
      <c r="L105" s="604"/>
      <c r="M105" s="594"/>
    </row>
    <row r="106" spans="1:13">
      <c r="A106" s="461">
        <f t="shared" si="1"/>
        <v>96</v>
      </c>
      <c r="B106" s="479"/>
      <c r="C106" s="474"/>
      <c r="D106" s="474"/>
      <c r="E106" s="490"/>
      <c r="F106" s="552"/>
      <c r="G106" s="648"/>
      <c r="H106" s="649"/>
      <c r="I106" s="475"/>
      <c r="J106" s="475"/>
      <c r="K106" s="473"/>
      <c r="L106" s="604"/>
      <c r="M106" s="594"/>
    </row>
    <row r="107" spans="1:13">
      <c r="A107" s="461">
        <f t="shared" si="1"/>
        <v>97</v>
      </c>
      <c r="B107" s="479"/>
      <c r="C107" s="474"/>
      <c r="D107" s="474"/>
      <c r="E107" s="490"/>
      <c r="F107" s="552"/>
      <c r="G107" s="648"/>
      <c r="H107" s="649"/>
      <c r="I107" s="475"/>
      <c r="J107" s="475"/>
      <c r="K107" s="473"/>
      <c r="L107" s="604"/>
      <c r="M107" s="594"/>
    </row>
    <row r="108" spans="1:13">
      <c r="A108" s="461">
        <f t="shared" si="1"/>
        <v>98</v>
      </c>
      <c r="B108" s="479"/>
      <c r="C108" s="474"/>
      <c r="D108" s="474"/>
      <c r="E108" s="490"/>
      <c r="F108" s="552"/>
      <c r="G108" s="648"/>
      <c r="H108" s="649"/>
      <c r="I108" s="475"/>
      <c r="J108" s="475"/>
      <c r="K108" s="473"/>
      <c r="L108" s="604"/>
      <c r="M108" s="594"/>
    </row>
    <row r="109" spans="1:13">
      <c r="A109" s="461">
        <f t="shared" si="1"/>
        <v>99</v>
      </c>
      <c r="B109" s="479"/>
      <c r="C109" s="474"/>
      <c r="D109" s="474"/>
      <c r="E109" s="490"/>
      <c r="F109" s="552"/>
      <c r="G109" s="648"/>
      <c r="H109" s="649"/>
      <c r="I109" s="475"/>
      <c r="J109" s="475"/>
      <c r="K109" s="473"/>
      <c r="L109" s="604"/>
      <c r="M109" s="594"/>
    </row>
    <row r="110" spans="1:13" ht="19.5" thickBot="1">
      <c r="A110" s="596">
        <f>ROW()-10</f>
        <v>100</v>
      </c>
      <c r="B110" s="597"/>
      <c r="C110" s="598"/>
      <c r="D110" s="598"/>
      <c r="E110" s="599"/>
      <c r="F110" s="600"/>
      <c r="G110" s="652"/>
      <c r="H110" s="653"/>
      <c r="I110" s="601"/>
      <c r="J110" s="601"/>
      <c r="K110" s="602"/>
      <c r="L110" s="605"/>
      <c r="M110" s="594"/>
    </row>
    <row r="111" spans="1:13" ht="20.25" thickTop="1" thickBot="1">
      <c r="A111" s="650" t="s">
        <v>541</v>
      </c>
      <c r="B111" s="651"/>
      <c r="C111" s="651"/>
      <c r="D111" s="651"/>
      <c r="E111" s="651"/>
      <c r="F111" s="651"/>
      <c r="G111" s="651"/>
      <c r="H111" s="651"/>
      <c r="I111" s="603">
        <f>SUM(I11:I110)</f>
        <v>0</v>
      </c>
      <c r="J111" s="603">
        <f>SUM(J11:J110)</f>
        <v>0</v>
      </c>
      <c r="K111" s="643"/>
      <c r="L111" s="644"/>
      <c r="M111" s="645"/>
    </row>
    <row r="114" spans="2:16">
      <c r="B114" s="440" t="s">
        <v>562</v>
      </c>
      <c r="E114" s="417"/>
      <c r="G114" s="424"/>
      <c r="H114" s="424"/>
      <c r="I114" s="417"/>
      <c r="J114" s="417"/>
      <c r="K114" s="417"/>
      <c r="L114" s="417"/>
      <c r="M114" s="417"/>
    </row>
    <row r="115" spans="2:16">
      <c r="C115" s="436"/>
      <c r="D115" s="433" t="s">
        <v>540</v>
      </c>
      <c r="E115" s="617" t="s">
        <v>676</v>
      </c>
      <c r="F115" s="617" t="s">
        <v>675</v>
      </c>
      <c r="G115" s="617" t="s">
        <v>677</v>
      </c>
      <c r="H115" s="617" t="s">
        <v>678</v>
      </c>
      <c r="I115" s="617" t="s">
        <v>680</v>
      </c>
      <c r="J115" s="433" t="s">
        <v>541</v>
      </c>
      <c r="K115" s="456" t="s">
        <v>560</v>
      </c>
      <c r="L115" s="433" t="s">
        <v>559</v>
      </c>
      <c r="M115" s="417"/>
      <c r="N115" s="615" t="s">
        <v>679</v>
      </c>
    </row>
    <row r="116" spans="2:16">
      <c r="C116" s="433" t="s">
        <v>549</v>
      </c>
      <c r="D116" s="423">
        <f t="shared" ref="D116" si="2">SUMIFS($I$11:$I$110,$G$11:$G$110,C116,$K$11:$K$110,$D$115)</f>
        <v>0</v>
      </c>
      <c r="E116" s="423">
        <f>SUMIFS($I$11:$I$110,$G$11:$G$110,C116,$K$11:$K$110,$E$115)</f>
        <v>0</v>
      </c>
      <c r="F116" s="423">
        <f>SUMIFS($I$11:$I$110,$G$11:$G$110,C116,$K$11:$K$110,$F$115)</f>
        <v>0</v>
      </c>
      <c r="G116" s="423">
        <f>SUMIFS($I$11:$I$110,$G$11:$G$110,C116,$K$11:$K$110,$G$115)</f>
        <v>0</v>
      </c>
      <c r="H116" s="423">
        <f>SUMIFS($I$11:$I$110,$G$11:$G$110,C116,$K$11:$K$110,$H$115)</f>
        <v>0</v>
      </c>
      <c r="I116" s="423">
        <f>SUM(E116:H116)</f>
        <v>0</v>
      </c>
      <c r="J116" s="425">
        <f t="shared" ref="J116:J123" si="3">ROUNDDOWN(SUM(D116:H116),0)</f>
        <v>0</v>
      </c>
      <c r="K116" s="434">
        <v>4400</v>
      </c>
      <c r="L116" s="435">
        <f t="shared" ref="L116:L123" si="4">J116*K116/10</f>
        <v>0</v>
      </c>
      <c r="M116" s="417"/>
      <c r="N116" s="615" t="s">
        <v>608</v>
      </c>
    </row>
    <row r="117" spans="2:16">
      <c r="B117" s="437"/>
      <c r="C117" s="433" t="s">
        <v>550</v>
      </c>
      <c r="D117" s="423">
        <f t="shared" ref="D117:D123" si="5">SUMIFS($I$11:$I$110,$G$11:$G$110,C117,$K$11:$K$110,$D$115)</f>
        <v>0</v>
      </c>
      <c r="E117" s="423">
        <f t="shared" ref="E117:E123" si="6">SUMIFS($I$11:$I$110,$G$11:$G$110,C117,$K$11:$K$110,$E$115)</f>
        <v>0</v>
      </c>
      <c r="F117" s="423">
        <f t="shared" ref="F117:F123" si="7">SUMIFS($I$11:$I$110,$G$11:$G$110,C117,$K$11:$K$110,$F$115)</f>
        <v>0</v>
      </c>
      <c r="G117" s="423">
        <f t="shared" ref="G117:G123" si="8">SUMIFS($I$11:$I$110,$G$11:$G$110,C117,$K$11:$K$110,$G$115)</f>
        <v>0</v>
      </c>
      <c r="H117" s="423">
        <f t="shared" ref="H117:H122" si="9">SUMIFS($I$11:$I$110,$G$11:$G$110,C117,$K$11:$K$110,$H$115)</f>
        <v>0</v>
      </c>
      <c r="I117" s="423">
        <f t="shared" ref="I117:I123" si="10">SUM(E117:H117)</f>
        <v>0</v>
      </c>
      <c r="J117" s="425">
        <f t="shared" si="3"/>
        <v>0</v>
      </c>
      <c r="K117" s="434">
        <v>6000</v>
      </c>
      <c r="L117" s="435">
        <f t="shared" si="4"/>
        <v>0</v>
      </c>
      <c r="M117" s="437"/>
      <c r="N117" s="591" t="s">
        <v>663</v>
      </c>
      <c r="O117" s="437"/>
    </row>
    <row r="118" spans="2:16">
      <c r="C118" s="433" t="s">
        <v>552</v>
      </c>
      <c r="D118" s="423">
        <f t="shared" si="5"/>
        <v>0</v>
      </c>
      <c r="E118" s="423">
        <f t="shared" si="6"/>
        <v>0</v>
      </c>
      <c r="F118" s="423">
        <f t="shared" si="7"/>
        <v>0</v>
      </c>
      <c r="G118" s="423">
        <f t="shared" si="8"/>
        <v>0</v>
      </c>
      <c r="H118" s="423">
        <f t="shared" si="9"/>
        <v>0</v>
      </c>
      <c r="I118" s="423">
        <f t="shared" si="10"/>
        <v>0</v>
      </c>
      <c r="J118" s="425">
        <f t="shared" si="3"/>
        <v>0</v>
      </c>
      <c r="K118" s="434">
        <v>5400</v>
      </c>
      <c r="L118" s="435">
        <f t="shared" si="4"/>
        <v>0</v>
      </c>
      <c r="M118" s="417"/>
      <c r="N118" s="591" t="s">
        <v>664</v>
      </c>
    </row>
    <row r="119" spans="2:16">
      <c r="C119" s="433" t="s">
        <v>554</v>
      </c>
      <c r="D119" s="423">
        <f t="shared" si="5"/>
        <v>0</v>
      </c>
      <c r="E119" s="423">
        <f t="shared" si="6"/>
        <v>0</v>
      </c>
      <c r="F119" s="423">
        <f t="shared" si="7"/>
        <v>0</v>
      </c>
      <c r="G119" s="423">
        <f t="shared" si="8"/>
        <v>0</v>
      </c>
      <c r="H119" s="423">
        <f t="shared" si="9"/>
        <v>0</v>
      </c>
      <c r="I119" s="423">
        <f t="shared" si="10"/>
        <v>0</v>
      </c>
      <c r="J119" s="425">
        <f t="shared" si="3"/>
        <v>0</v>
      </c>
      <c r="K119" s="434">
        <v>5000</v>
      </c>
      <c r="L119" s="435">
        <f t="shared" si="4"/>
        <v>0</v>
      </c>
      <c r="M119" s="417"/>
      <c r="N119" s="591" t="s">
        <v>665</v>
      </c>
    </row>
    <row r="120" spans="2:16">
      <c r="C120" s="433" t="s">
        <v>555</v>
      </c>
      <c r="D120" s="423">
        <f t="shared" si="5"/>
        <v>0</v>
      </c>
      <c r="E120" s="423">
        <f t="shared" si="6"/>
        <v>0</v>
      </c>
      <c r="F120" s="423">
        <f t="shared" si="7"/>
        <v>0</v>
      </c>
      <c r="G120" s="423">
        <f t="shared" si="8"/>
        <v>0</v>
      </c>
      <c r="H120" s="423">
        <f t="shared" si="9"/>
        <v>0</v>
      </c>
      <c r="I120" s="423">
        <f t="shared" si="10"/>
        <v>0</v>
      </c>
      <c r="J120" s="425">
        <f t="shared" si="3"/>
        <v>0</v>
      </c>
      <c r="K120" s="434">
        <v>3000</v>
      </c>
      <c r="L120" s="435">
        <f t="shared" si="4"/>
        <v>0</v>
      </c>
      <c r="M120" s="417"/>
      <c r="N120" s="591" t="s">
        <v>666</v>
      </c>
    </row>
    <row r="121" spans="2:16">
      <c r="C121" s="433" t="s">
        <v>556</v>
      </c>
      <c r="D121" s="423">
        <f t="shared" si="5"/>
        <v>0</v>
      </c>
      <c r="E121" s="423">
        <f t="shared" si="6"/>
        <v>0</v>
      </c>
      <c r="F121" s="423">
        <f t="shared" si="7"/>
        <v>0</v>
      </c>
      <c r="G121" s="423">
        <f t="shared" si="8"/>
        <v>0</v>
      </c>
      <c r="H121" s="423">
        <f t="shared" si="9"/>
        <v>0</v>
      </c>
      <c r="I121" s="423">
        <f t="shared" si="10"/>
        <v>0</v>
      </c>
      <c r="J121" s="425">
        <f t="shared" si="3"/>
        <v>0</v>
      </c>
      <c r="K121" s="434">
        <v>800</v>
      </c>
      <c r="L121" s="435">
        <f t="shared" si="4"/>
        <v>0</v>
      </c>
      <c r="M121" s="417"/>
    </row>
    <row r="122" spans="2:16">
      <c r="C122" s="433" t="s">
        <v>557</v>
      </c>
      <c r="D122" s="423">
        <f t="shared" si="5"/>
        <v>0</v>
      </c>
      <c r="E122" s="423">
        <f t="shared" si="6"/>
        <v>0</v>
      </c>
      <c r="F122" s="423">
        <f t="shared" si="7"/>
        <v>0</v>
      </c>
      <c r="G122" s="423">
        <f t="shared" si="8"/>
        <v>0</v>
      </c>
      <c r="H122" s="423">
        <f t="shared" si="9"/>
        <v>0</v>
      </c>
      <c r="I122" s="423">
        <f t="shared" si="10"/>
        <v>0</v>
      </c>
      <c r="J122" s="425">
        <f t="shared" si="3"/>
        <v>0</v>
      </c>
      <c r="K122" s="434">
        <v>800</v>
      </c>
      <c r="L122" s="435">
        <f t="shared" si="4"/>
        <v>0</v>
      </c>
      <c r="M122" s="417"/>
    </row>
    <row r="123" spans="2:16" ht="19.5" thickBot="1">
      <c r="C123" s="446" t="s">
        <v>558</v>
      </c>
      <c r="D123" s="447">
        <f t="shared" si="5"/>
        <v>0</v>
      </c>
      <c r="E123" s="447">
        <f t="shared" si="6"/>
        <v>0</v>
      </c>
      <c r="F123" s="447">
        <f t="shared" si="7"/>
        <v>0</v>
      </c>
      <c r="G123" s="447">
        <f t="shared" si="8"/>
        <v>0</v>
      </c>
      <c r="H123" s="447">
        <f>SUMIFS($I$11:$I$110,$G$11:$G$110,C123,$K$11:$K$110,$H$115)</f>
        <v>0</v>
      </c>
      <c r="I123" s="447">
        <f t="shared" si="10"/>
        <v>0</v>
      </c>
      <c r="J123" s="448">
        <f t="shared" si="3"/>
        <v>0</v>
      </c>
      <c r="K123" s="449">
        <v>12000</v>
      </c>
      <c r="L123" s="450">
        <f t="shared" si="4"/>
        <v>0</v>
      </c>
      <c r="M123" s="417"/>
    </row>
    <row r="124" spans="2:16" ht="19.5" thickTop="1">
      <c r="C124" s="451" t="s">
        <v>339</v>
      </c>
      <c r="D124" s="452">
        <f t="shared" ref="D124:J124" si="11">SUM(D116:D123)</f>
        <v>0</v>
      </c>
      <c r="E124" s="452">
        <f t="shared" si="11"/>
        <v>0</v>
      </c>
      <c r="F124" s="452">
        <f t="shared" si="11"/>
        <v>0</v>
      </c>
      <c r="G124" s="452">
        <f t="shared" si="11"/>
        <v>0</v>
      </c>
      <c r="H124" s="452">
        <f t="shared" si="11"/>
        <v>0</v>
      </c>
      <c r="I124" s="452">
        <f t="shared" si="11"/>
        <v>0</v>
      </c>
      <c r="J124" s="453">
        <f t="shared" si="11"/>
        <v>0</v>
      </c>
      <c r="K124" s="454"/>
      <c r="L124" s="455">
        <f>SUM(L116:L123)</f>
        <v>0</v>
      </c>
      <c r="M124" s="417"/>
    </row>
    <row r="125" spans="2:16">
      <c r="B125" s="424"/>
      <c r="C125" s="424"/>
      <c r="D125" s="424"/>
      <c r="E125" s="424"/>
      <c r="F125" s="424"/>
      <c r="G125" s="424"/>
      <c r="H125" s="424"/>
      <c r="I125" s="424"/>
      <c r="J125" s="424"/>
      <c r="K125" s="424"/>
      <c r="L125" s="424"/>
      <c r="M125" s="424"/>
      <c r="N125" s="424"/>
      <c r="O125" s="424"/>
      <c r="P125" s="424"/>
    </row>
    <row r="126" spans="2:16">
      <c r="B126" s="440" t="s">
        <v>563</v>
      </c>
      <c r="E126" s="417"/>
      <c r="G126" s="417"/>
      <c r="H126" s="417"/>
      <c r="I126" s="417"/>
      <c r="J126" s="417"/>
      <c r="K126" s="424"/>
      <c r="L126" s="417"/>
      <c r="M126" s="417"/>
      <c r="N126" s="1"/>
    </row>
    <row r="127" spans="2:16">
      <c r="C127" s="436"/>
      <c r="D127" s="433" t="s">
        <v>540</v>
      </c>
      <c r="E127" s="617" t="s">
        <v>676</v>
      </c>
      <c r="F127" s="617" t="s">
        <v>675</v>
      </c>
      <c r="G127" s="617" t="s">
        <v>677</v>
      </c>
      <c r="H127" s="617" t="s">
        <v>678</v>
      </c>
      <c r="I127" s="617" t="s">
        <v>680</v>
      </c>
      <c r="J127" s="433" t="s">
        <v>541</v>
      </c>
      <c r="K127" s="456" t="s">
        <v>560</v>
      </c>
      <c r="L127" s="433" t="s">
        <v>559</v>
      </c>
      <c r="M127" s="417"/>
      <c r="N127" s="1"/>
    </row>
    <row r="128" spans="2:16">
      <c r="C128" s="433" t="s">
        <v>549</v>
      </c>
      <c r="D128" s="423">
        <f t="shared" ref="D128:D135" si="12">SUMIFS($J$11:$J$110,$G$11:$G$110,C128,$K$11:$K$110,$D$127)</f>
        <v>0</v>
      </c>
      <c r="E128" s="423">
        <f>SUMIFS($J$11:$J$110,$G$11:$G$110,C128,$K$11:$K$110,$E$127)</f>
        <v>0</v>
      </c>
      <c r="F128" s="423">
        <f>SUMIFS($J$11:$J$110,$G$11:$G$110,C128,$K$11:$K$110,$F$127)</f>
        <v>0</v>
      </c>
      <c r="G128" s="423">
        <f>SUMIFS($J$11:$J$110,$G$11:$G$110,C128,$K$11:$K$110,$G$127)</f>
        <v>0</v>
      </c>
      <c r="H128" s="423">
        <f>SUMIFS($J$11:$J$110,$G$11:$G$110,C128,$K$11:$K$110,$H$127)</f>
        <v>0</v>
      </c>
      <c r="I128" s="423">
        <f>SUM(E128:H128)</f>
        <v>0</v>
      </c>
      <c r="J128" s="425">
        <f t="shared" ref="J128:J135" si="13">ROUNDDOWN(SUM(D128:H128),0)</f>
        <v>0</v>
      </c>
      <c r="K128" s="434">
        <v>4400</v>
      </c>
      <c r="L128" s="435">
        <f t="shared" ref="L128:L135" si="14">J128*K128/10</f>
        <v>0</v>
      </c>
      <c r="M128" s="417"/>
      <c r="N128" s="1"/>
    </row>
    <row r="129" spans="2:14">
      <c r="C129" s="433" t="s">
        <v>550</v>
      </c>
      <c r="D129" s="423">
        <f t="shared" si="12"/>
        <v>0</v>
      </c>
      <c r="E129" s="423">
        <f t="shared" ref="E129:E135" si="15">SUMIFS($J$11:$J$110,$G$11:$G$110,C129,$K$11:$K$110,$E$127)</f>
        <v>0</v>
      </c>
      <c r="F129" s="423">
        <f t="shared" ref="F129:F135" si="16">SUMIFS($J$11:$J$110,$G$11:$G$110,C129,$K$11:$K$110,$F$127)</f>
        <v>0</v>
      </c>
      <c r="G129" s="423">
        <f t="shared" ref="G129:G135" si="17">SUMIFS($J$11:$J$110,$G$11:$G$110,C129,$K$11:$K$110,$G$127)</f>
        <v>0</v>
      </c>
      <c r="H129" s="423">
        <f t="shared" ref="H129:H135" si="18">SUMIFS($J$11:$J$110,$G$11:$G$110,C129,$K$11:$K$110,$H$127)</f>
        <v>0</v>
      </c>
      <c r="I129" s="423">
        <f t="shared" ref="I129:I135" si="19">SUM(E129:H129)</f>
        <v>0</v>
      </c>
      <c r="J129" s="425">
        <f t="shared" si="13"/>
        <v>0</v>
      </c>
      <c r="K129" s="434">
        <v>6000</v>
      </c>
      <c r="L129" s="435">
        <f t="shared" si="14"/>
        <v>0</v>
      </c>
      <c r="M129" s="417"/>
      <c r="N129" s="1"/>
    </row>
    <row r="130" spans="2:14">
      <c r="C130" s="433" t="s">
        <v>552</v>
      </c>
      <c r="D130" s="423">
        <f t="shared" si="12"/>
        <v>0</v>
      </c>
      <c r="E130" s="423">
        <f t="shared" si="15"/>
        <v>0</v>
      </c>
      <c r="F130" s="423">
        <f t="shared" si="16"/>
        <v>0</v>
      </c>
      <c r="G130" s="423">
        <f t="shared" si="17"/>
        <v>0</v>
      </c>
      <c r="H130" s="423">
        <f t="shared" si="18"/>
        <v>0</v>
      </c>
      <c r="I130" s="423">
        <f t="shared" si="19"/>
        <v>0</v>
      </c>
      <c r="J130" s="425">
        <f t="shared" si="13"/>
        <v>0</v>
      </c>
      <c r="K130" s="434">
        <v>5400</v>
      </c>
      <c r="L130" s="435">
        <f t="shared" si="14"/>
        <v>0</v>
      </c>
      <c r="M130" s="417"/>
      <c r="N130" s="1"/>
    </row>
    <row r="131" spans="2:14">
      <c r="C131" s="433" t="s">
        <v>554</v>
      </c>
      <c r="D131" s="423">
        <f t="shared" si="12"/>
        <v>0</v>
      </c>
      <c r="E131" s="423">
        <f t="shared" si="15"/>
        <v>0</v>
      </c>
      <c r="F131" s="423">
        <f t="shared" si="16"/>
        <v>0</v>
      </c>
      <c r="G131" s="423">
        <f t="shared" si="17"/>
        <v>0</v>
      </c>
      <c r="H131" s="423">
        <f t="shared" si="18"/>
        <v>0</v>
      </c>
      <c r="I131" s="423">
        <f t="shared" si="19"/>
        <v>0</v>
      </c>
      <c r="J131" s="425">
        <f t="shared" si="13"/>
        <v>0</v>
      </c>
      <c r="K131" s="434">
        <v>5000</v>
      </c>
      <c r="L131" s="435">
        <f t="shared" si="14"/>
        <v>0</v>
      </c>
      <c r="M131" s="417"/>
      <c r="N131" s="1"/>
    </row>
    <row r="132" spans="2:14">
      <c r="C132" s="433" t="s">
        <v>555</v>
      </c>
      <c r="D132" s="423">
        <f t="shared" si="12"/>
        <v>0</v>
      </c>
      <c r="E132" s="423">
        <f t="shared" si="15"/>
        <v>0</v>
      </c>
      <c r="F132" s="423">
        <f t="shared" si="16"/>
        <v>0</v>
      </c>
      <c r="G132" s="423">
        <f t="shared" si="17"/>
        <v>0</v>
      </c>
      <c r="H132" s="423">
        <f t="shared" si="18"/>
        <v>0</v>
      </c>
      <c r="I132" s="423">
        <f t="shared" si="19"/>
        <v>0</v>
      </c>
      <c r="J132" s="425">
        <f t="shared" si="13"/>
        <v>0</v>
      </c>
      <c r="K132" s="434">
        <v>3000</v>
      </c>
      <c r="L132" s="435">
        <f t="shared" si="14"/>
        <v>0</v>
      </c>
      <c r="M132" s="417"/>
      <c r="N132" s="1"/>
    </row>
    <row r="133" spans="2:14">
      <c r="C133" s="433" t="s">
        <v>556</v>
      </c>
      <c r="D133" s="423">
        <f t="shared" si="12"/>
        <v>0</v>
      </c>
      <c r="E133" s="423">
        <f t="shared" si="15"/>
        <v>0</v>
      </c>
      <c r="F133" s="423">
        <f t="shared" si="16"/>
        <v>0</v>
      </c>
      <c r="G133" s="423">
        <f t="shared" si="17"/>
        <v>0</v>
      </c>
      <c r="H133" s="423">
        <f t="shared" si="18"/>
        <v>0</v>
      </c>
      <c r="I133" s="423">
        <f t="shared" si="19"/>
        <v>0</v>
      </c>
      <c r="J133" s="425">
        <f t="shared" si="13"/>
        <v>0</v>
      </c>
      <c r="K133" s="434">
        <v>800</v>
      </c>
      <c r="L133" s="435">
        <f t="shared" si="14"/>
        <v>0</v>
      </c>
      <c r="M133" s="417"/>
      <c r="N133" s="1"/>
    </row>
    <row r="134" spans="2:14">
      <c r="C134" s="433" t="s">
        <v>557</v>
      </c>
      <c r="D134" s="423">
        <f t="shared" si="12"/>
        <v>0</v>
      </c>
      <c r="E134" s="423">
        <f t="shared" si="15"/>
        <v>0</v>
      </c>
      <c r="F134" s="423">
        <f t="shared" si="16"/>
        <v>0</v>
      </c>
      <c r="G134" s="423">
        <f t="shared" si="17"/>
        <v>0</v>
      </c>
      <c r="H134" s="423">
        <f t="shared" si="18"/>
        <v>0</v>
      </c>
      <c r="I134" s="423">
        <f t="shared" si="19"/>
        <v>0</v>
      </c>
      <c r="J134" s="425">
        <f t="shared" si="13"/>
        <v>0</v>
      </c>
      <c r="K134" s="434">
        <v>800</v>
      </c>
      <c r="L134" s="435">
        <f t="shared" si="14"/>
        <v>0</v>
      </c>
      <c r="M134" s="417"/>
    </row>
    <row r="135" spans="2:14" ht="19.5" thickBot="1">
      <c r="C135" s="446" t="s">
        <v>558</v>
      </c>
      <c r="D135" s="447">
        <f t="shared" si="12"/>
        <v>0</v>
      </c>
      <c r="E135" s="447">
        <f t="shared" si="15"/>
        <v>0</v>
      </c>
      <c r="F135" s="447">
        <f t="shared" si="16"/>
        <v>0</v>
      </c>
      <c r="G135" s="447">
        <f t="shared" si="17"/>
        <v>0</v>
      </c>
      <c r="H135" s="447">
        <f t="shared" si="18"/>
        <v>0</v>
      </c>
      <c r="I135" s="447">
        <f t="shared" si="19"/>
        <v>0</v>
      </c>
      <c r="J135" s="448">
        <f t="shared" si="13"/>
        <v>0</v>
      </c>
      <c r="K135" s="449">
        <v>12000</v>
      </c>
      <c r="L135" s="450">
        <f t="shared" si="14"/>
        <v>0</v>
      </c>
      <c r="M135" s="417"/>
    </row>
    <row r="136" spans="2:14" ht="19.5" thickTop="1">
      <c r="C136" s="451" t="s">
        <v>339</v>
      </c>
      <c r="D136" s="452">
        <f>SUM(D128:D135)</f>
        <v>0</v>
      </c>
      <c r="E136" s="452">
        <f t="shared" ref="E136:J136" si="20">SUM(E128:E135)</f>
        <v>0</v>
      </c>
      <c r="F136" s="452">
        <f t="shared" ref="F136:H136" si="21">SUM(F128:F135)</f>
        <v>0</v>
      </c>
      <c r="G136" s="452">
        <f t="shared" ref="G136" si="22">SUM(G128:G135)</f>
        <v>0</v>
      </c>
      <c r="H136" s="452">
        <f t="shared" si="21"/>
        <v>0</v>
      </c>
      <c r="I136" s="452">
        <f>SUM(I128:I135)</f>
        <v>0</v>
      </c>
      <c r="J136" s="453">
        <f t="shared" si="20"/>
        <v>0</v>
      </c>
      <c r="K136" s="454"/>
      <c r="L136" s="455">
        <f>SUM(L128:L135)</f>
        <v>0</v>
      </c>
      <c r="M136" s="417"/>
    </row>
    <row r="137" spans="2:14">
      <c r="E137" s="417"/>
      <c r="G137" s="424"/>
      <c r="H137" s="417"/>
      <c r="I137" s="417"/>
      <c r="J137" s="417"/>
      <c r="K137" s="417"/>
      <c r="L137" s="417"/>
      <c r="M137" s="417"/>
    </row>
    <row r="138" spans="2:14">
      <c r="B138" s="440" t="s">
        <v>564</v>
      </c>
      <c r="E138" s="417"/>
      <c r="G138" s="424"/>
      <c r="H138" s="417"/>
      <c r="I138" s="417"/>
      <c r="J138" s="417"/>
      <c r="K138" s="417"/>
      <c r="L138" s="417"/>
      <c r="M138" s="417"/>
    </row>
    <row r="139" spans="2:14">
      <c r="C139" s="436"/>
      <c r="D139" s="457" t="s">
        <v>549</v>
      </c>
      <c r="E139" s="457" t="s">
        <v>551</v>
      </c>
      <c r="F139" s="457" t="s">
        <v>553</v>
      </c>
      <c r="G139" s="458" t="s">
        <v>561</v>
      </c>
      <c r="H139" s="457" t="s">
        <v>555</v>
      </c>
      <c r="I139" s="457" t="s">
        <v>556</v>
      </c>
      <c r="J139" s="457" t="s">
        <v>557</v>
      </c>
      <c r="K139" s="459" t="s">
        <v>558</v>
      </c>
      <c r="L139" s="460" t="s">
        <v>339</v>
      </c>
      <c r="M139" s="417"/>
    </row>
    <row r="140" spans="2:14">
      <c r="C140" s="480" t="str">
        <f>C2</f>
        <v>○○　○○</v>
      </c>
      <c r="D140" s="439">
        <f t="shared" ref="D140:D149" si="23">SUMIFS($I$11:$I$110,$B$11:$B$110,C140,$G$11:$G$110,$D$139)</f>
        <v>0</v>
      </c>
      <c r="E140" s="439">
        <f t="shared" ref="E140:E149" si="24">SUMIFS($I$11:$I$110,$B$11:$B$110,C140,$G$11:$G$110,$E$139)</f>
        <v>0</v>
      </c>
      <c r="F140" s="439">
        <f t="shared" ref="F140:F149" si="25">SUMIFS($I$11:$I$110,$B$11:$B$110,C140,$G$11:$G$110,$F$139)</f>
        <v>0</v>
      </c>
      <c r="G140" s="439">
        <f t="shared" ref="G140:G149" si="26">SUMIFS($I$11:$I$110,$B$11:$B$110,C140,$G$11:$G$110,$G$139)</f>
        <v>0</v>
      </c>
      <c r="H140" s="439">
        <f t="shared" ref="H140:H149" si="27">SUMIFS($I$11:$I$110,$B$11:$B$110,C140,$G$11:$G$110,$H$139)</f>
        <v>0</v>
      </c>
      <c r="I140" s="439">
        <f t="shared" ref="I140:I149" si="28">SUMIFS($I$11:$I$110,$B$11:$B$110,C140,$G$11:$G$110,$I$139)</f>
        <v>0</v>
      </c>
      <c r="J140" s="439">
        <f t="shared" ref="J140:J149" si="29">SUMIFS($I$11:$I$110,$B$11:$B$110,C140,$G$11:$G$110,$J$139)</f>
        <v>0</v>
      </c>
      <c r="K140" s="422">
        <f t="shared" ref="K140:K149" si="30">SUMIFS($I$11:$I$110,$B$11:$B$110,C140,$G$11:$G$110,$K$139)</f>
        <v>0</v>
      </c>
      <c r="L140" s="441">
        <f t="shared" ref="L140:L150" si="31">SUM(D140:K140)</f>
        <v>0</v>
      </c>
      <c r="M140" s="417"/>
    </row>
    <row r="141" spans="2:14">
      <c r="C141" s="480" t="str">
        <f>D2</f>
        <v>△△　△△</v>
      </c>
      <c r="D141" s="439">
        <f t="shared" si="23"/>
        <v>0</v>
      </c>
      <c r="E141" s="439">
        <f t="shared" si="24"/>
        <v>0</v>
      </c>
      <c r="F141" s="439">
        <f t="shared" si="25"/>
        <v>0</v>
      </c>
      <c r="G141" s="439">
        <f t="shared" si="26"/>
        <v>0</v>
      </c>
      <c r="H141" s="439">
        <f t="shared" si="27"/>
        <v>0</v>
      </c>
      <c r="I141" s="439">
        <f t="shared" si="28"/>
        <v>0</v>
      </c>
      <c r="J141" s="439">
        <f t="shared" si="29"/>
        <v>0</v>
      </c>
      <c r="K141" s="422">
        <f t="shared" si="30"/>
        <v>0</v>
      </c>
      <c r="L141" s="441">
        <f t="shared" si="31"/>
        <v>0</v>
      </c>
      <c r="M141" s="417"/>
    </row>
    <row r="142" spans="2:14">
      <c r="C142" s="480" t="str">
        <f>E2</f>
        <v>□□　□□</v>
      </c>
      <c r="D142" s="439">
        <f t="shared" si="23"/>
        <v>0</v>
      </c>
      <c r="E142" s="439">
        <f t="shared" si="24"/>
        <v>0</v>
      </c>
      <c r="F142" s="439">
        <f t="shared" si="25"/>
        <v>0</v>
      </c>
      <c r="G142" s="439">
        <f t="shared" si="26"/>
        <v>0</v>
      </c>
      <c r="H142" s="439">
        <f t="shared" si="27"/>
        <v>0</v>
      </c>
      <c r="I142" s="439">
        <f t="shared" si="28"/>
        <v>0</v>
      </c>
      <c r="J142" s="439">
        <f t="shared" si="29"/>
        <v>0</v>
      </c>
      <c r="K142" s="422">
        <f t="shared" si="30"/>
        <v>0</v>
      </c>
      <c r="L142" s="441">
        <f t="shared" si="31"/>
        <v>0</v>
      </c>
      <c r="M142" s="417"/>
    </row>
    <row r="143" spans="2:14">
      <c r="C143" s="480">
        <f>F2</f>
        <v>0</v>
      </c>
      <c r="D143" s="439">
        <f t="shared" si="23"/>
        <v>0</v>
      </c>
      <c r="E143" s="439">
        <f t="shared" si="24"/>
        <v>0</v>
      </c>
      <c r="F143" s="439">
        <f t="shared" si="25"/>
        <v>0</v>
      </c>
      <c r="G143" s="439">
        <f t="shared" si="26"/>
        <v>0</v>
      </c>
      <c r="H143" s="439">
        <f t="shared" si="27"/>
        <v>0</v>
      </c>
      <c r="I143" s="439">
        <f t="shared" si="28"/>
        <v>0</v>
      </c>
      <c r="J143" s="439">
        <f t="shared" si="29"/>
        <v>0</v>
      </c>
      <c r="K143" s="422">
        <f t="shared" si="30"/>
        <v>0</v>
      </c>
      <c r="L143" s="441">
        <f t="shared" ref="L143:L146" si="32">SUM(D143:K143)</f>
        <v>0</v>
      </c>
      <c r="M143" s="417"/>
    </row>
    <row r="144" spans="2:14">
      <c r="C144" s="480">
        <f>G2</f>
        <v>0</v>
      </c>
      <c r="D144" s="439">
        <f t="shared" si="23"/>
        <v>0</v>
      </c>
      <c r="E144" s="439">
        <f t="shared" si="24"/>
        <v>0</v>
      </c>
      <c r="F144" s="439">
        <f t="shared" si="25"/>
        <v>0</v>
      </c>
      <c r="G144" s="439">
        <f t="shared" si="26"/>
        <v>0</v>
      </c>
      <c r="H144" s="439">
        <f t="shared" si="27"/>
        <v>0</v>
      </c>
      <c r="I144" s="439">
        <f t="shared" si="28"/>
        <v>0</v>
      </c>
      <c r="J144" s="439">
        <f t="shared" si="29"/>
        <v>0</v>
      </c>
      <c r="K144" s="422">
        <f t="shared" si="30"/>
        <v>0</v>
      </c>
      <c r="L144" s="441">
        <f t="shared" si="32"/>
        <v>0</v>
      </c>
      <c r="M144" s="417"/>
    </row>
    <row r="145" spans="2:14">
      <c r="C145" s="480">
        <f>H2</f>
        <v>0</v>
      </c>
      <c r="D145" s="439">
        <f t="shared" si="23"/>
        <v>0</v>
      </c>
      <c r="E145" s="439">
        <f t="shared" si="24"/>
        <v>0</v>
      </c>
      <c r="F145" s="439">
        <f t="shared" si="25"/>
        <v>0</v>
      </c>
      <c r="G145" s="439">
        <f t="shared" si="26"/>
        <v>0</v>
      </c>
      <c r="H145" s="439">
        <f t="shared" si="27"/>
        <v>0</v>
      </c>
      <c r="I145" s="439">
        <f t="shared" si="28"/>
        <v>0</v>
      </c>
      <c r="J145" s="439">
        <f t="shared" si="29"/>
        <v>0</v>
      </c>
      <c r="K145" s="422">
        <f t="shared" si="30"/>
        <v>0</v>
      </c>
      <c r="L145" s="441">
        <f t="shared" si="32"/>
        <v>0</v>
      </c>
      <c r="M145" s="417"/>
    </row>
    <row r="146" spans="2:14">
      <c r="C146" s="480">
        <f>I2</f>
        <v>0</v>
      </c>
      <c r="D146" s="439">
        <f t="shared" si="23"/>
        <v>0</v>
      </c>
      <c r="E146" s="439">
        <f t="shared" si="24"/>
        <v>0</v>
      </c>
      <c r="F146" s="439">
        <f t="shared" si="25"/>
        <v>0</v>
      </c>
      <c r="G146" s="439">
        <f t="shared" si="26"/>
        <v>0</v>
      </c>
      <c r="H146" s="439">
        <f t="shared" si="27"/>
        <v>0</v>
      </c>
      <c r="I146" s="439">
        <f t="shared" si="28"/>
        <v>0</v>
      </c>
      <c r="J146" s="439">
        <f t="shared" si="29"/>
        <v>0</v>
      </c>
      <c r="K146" s="422">
        <f t="shared" si="30"/>
        <v>0</v>
      </c>
      <c r="L146" s="441">
        <f t="shared" si="32"/>
        <v>0</v>
      </c>
      <c r="M146" s="417"/>
    </row>
    <row r="147" spans="2:14">
      <c r="C147" s="481">
        <f>J2</f>
        <v>0</v>
      </c>
      <c r="D147" s="439">
        <f t="shared" si="23"/>
        <v>0</v>
      </c>
      <c r="E147" s="439">
        <f t="shared" si="24"/>
        <v>0</v>
      </c>
      <c r="F147" s="439">
        <f t="shared" si="25"/>
        <v>0</v>
      </c>
      <c r="G147" s="439">
        <f t="shared" si="26"/>
        <v>0</v>
      </c>
      <c r="H147" s="439">
        <f t="shared" si="27"/>
        <v>0</v>
      </c>
      <c r="I147" s="439">
        <f t="shared" si="28"/>
        <v>0</v>
      </c>
      <c r="J147" s="439">
        <f t="shared" si="29"/>
        <v>0</v>
      </c>
      <c r="K147" s="422">
        <f t="shared" si="30"/>
        <v>0</v>
      </c>
      <c r="L147" s="441">
        <f t="shared" si="31"/>
        <v>0</v>
      </c>
      <c r="M147" s="417"/>
    </row>
    <row r="148" spans="2:14">
      <c r="C148" s="481">
        <f>K2</f>
        <v>0</v>
      </c>
      <c r="D148" s="439">
        <f t="shared" si="23"/>
        <v>0</v>
      </c>
      <c r="E148" s="439">
        <f t="shared" si="24"/>
        <v>0</v>
      </c>
      <c r="F148" s="439">
        <f t="shared" si="25"/>
        <v>0</v>
      </c>
      <c r="G148" s="439">
        <f t="shared" si="26"/>
        <v>0</v>
      </c>
      <c r="H148" s="439">
        <f t="shared" si="27"/>
        <v>0</v>
      </c>
      <c r="I148" s="439">
        <f t="shared" si="28"/>
        <v>0</v>
      </c>
      <c r="J148" s="439">
        <f t="shared" si="29"/>
        <v>0</v>
      </c>
      <c r="K148" s="422">
        <f t="shared" si="30"/>
        <v>0</v>
      </c>
      <c r="L148" s="441">
        <f t="shared" si="31"/>
        <v>0</v>
      </c>
      <c r="M148" s="417"/>
    </row>
    <row r="149" spans="2:14" ht="19.5" thickBot="1">
      <c r="C149" s="481">
        <f>L2</f>
        <v>0</v>
      </c>
      <c r="D149" s="439">
        <f t="shared" si="23"/>
        <v>0</v>
      </c>
      <c r="E149" s="439">
        <f t="shared" si="24"/>
        <v>0</v>
      </c>
      <c r="F149" s="439">
        <f t="shared" si="25"/>
        <v>0</v>
      </c>
      <c r="G149" s="439">
        <f t="shared" si="26"/>
        <v>0</v>
      </c>
      <c r="H149" s="439">
        <f t="shared" si="27"/>
        <v>0</v>
      </c>
      <c r="I149" s="439">
        <f t="shared" si="28"/>
        <v>0</v>
      </c>
      <c r="J149" s="439">
        <f t="shared" si="29"/>
        <v>0</v>
      </c>
      <c r="K149" s="422">
        <f t="shared" si="30"/>
        <v>0</v>
      </c>
      <c r="L149" s="441">
        <f t="shared" si="31"/>
        <v>0</v>
      </c>
      <c r="M149" s="417"/>
    </row>
    <row r="150" spans="2:14" ht="19.5" thickTop="1">
      <c r="C150" s="443" t="s">
        <v>339</v>
      </c>
      <c r="D150" s="444">
        <f t="shared" ref="D150:K150" si="33">SUM(D140:D149)</f>
        <v>0</v>
      </c>
      <c r="E150" s="444">
        <f t="shared" si="33"/>
        <v>0</v>
      </c>
      <c r="F150" s="444">
        <f t="shared" si="33"/>
        <v>0</v>
      </c>
      <c r="G150" s="444">
        <f t="shared" si="33"/>
        <v>0</v>
      </c>
      <c r="H150" s="444">
        <f t="shared" si="33"/>
        <v>0</v>
      </c>
      <c r="I150" s="444">
        <f t="shared" si="33"/>
        <v>0</v>
      </c>
      <c r="J150" s="444">
        <f t="shared" si="33"/>
        <v>0</v>
      </c>
      <c r="K150" s="445">
        <f t="shared" si="33"/>
        <v>0</v>
      </c>
      <c r="L150" s="442">
        <f t="shared" si="31"/>
        <v>0</v>
      </c>
      <c r="M150" s="417"/>
    </row>
    <row r="152" spans="2:14">
      <c r="B152" s="440" t="s">
        <v>565</v>
      </c>
      <c r="E152" s="417"/>
      <c r="G152" s="424"/>
      <c r="H152" s="417"/>
      <c r="I152" s="417"/>
      <c r="J152" s="417"/>
      <c r="K152" s="417"/>
      <c r="L152" s="417"/>
      <c r="M152" s="417"/>
    </row>
    <row r="153" spans="2:14">
      <c r="C153" s="436"/>
      <c r="D153" s="457" t="s">
        <v>549</v>
      </c>
      <c r="E153" s="457" t="s">
        <v>551</v>
      </c>
      <c r="F153" s="457" t="s">
        <v>553</v>
      </c>
      <c r="G153" s="458" t="s">
        <v>561</v>
      </c>
      <c r="H153" s="457" t="s">
        <v>555</v>
      </c>
      <c r="I153" s="457" t="s">
        <v>556</v>
      </c>
      <c r="J153" s="457" t="s">
        <v>557</v>
      </c>
      <c r="K153" s="459" t="s">
        <v>558</v>
      </c>
      <c r="L153" s="460" t="s">
        <v>339</v>
      </c>
      <c r="M153" s="618" t="s">
        <v>681</v>
      </c>
      <c r="N153" s="618" t="s">
        <v>682</v>
      </c>
    </row>
    <row r="154" spans="2:14">
      <c r="C154" s="480" t="str">
        <f>C2</f>
        <v>○○　○○</v>
      </c>
      <c r="D154" s="439">
        <f t="shared" ref="D154:D163" si="34">SUMIFS($J$11:$J$110,$B$11:$B$110,C154,$G$11:$G$110,$D$153)</f>
        <v>0</v>
      </c>
      <c r="E154" s="439">
        <f t="shared" ref="E154:E163" si="35">SUMIFS($J$11:$J$110,$B$11:$B$110,C154,$G$11:$G$110,$E$153)</f>
        <v>0</v>
      </c>
      <c r="F154" s="439">
        <f t="shared" ref="F154:F163" si="36">SUMIFS($J$11:$J$110,$B$11:$B$110,C154,$G$11:$G$110,$F$153)</f>
        <v>0</v>
      </c>
      <c r="G154" s="439">
        <f t="shared" ref="G154:G163" si="37">SUMIFS($J$11:$J$110,$B$11:$B$110,C154,$G$11:$G$110,$G$153)</f>
        <v>0</v>
      </c>
      <c r="H154" s="439">
        <f t="shared" ref="H154:H163" si="38">SUMIFS($J$11:$J$110,$B$11:$B$110,C154,$G$11:$G$110,$H$153)</f>
        <v>0</v>
      </c>
      <c r="I154" s="439">
        <f t="shared" ref="I154:I163" si="39">SUMIFS($J$11:$J$110,$B$11:$B$110,C154,$G$11:$G$110,$I$153)</f>
        <v>0</v>
      </c>
      <c r="J154" s="439">
        <f t="shared" ref="J154:J163" si="40">SUMIFS($J$11:$J$110,$B$11:$B$110,C154,$G$11:$G$110,$J$153)</f>
        <v>0</v>
      </c>
      <c r="K154" s="439">
        <f t="shared" ref="K154:K163" si="41">SUMIFS($J$11:$J$110,$B$11:$B$110,C154,$G$11:$G$110,$K$153)</f>
        <v>0</v>
      </c>
      <c r="L154" s="441">
        <f t="shared" ref="L154:L164" si="42">SUM(D154:K154)</f>
        <v>0</v>
      </c>
      <c r="M154" s="619">
        <f>SUMIFS($J$11:$J$110,$B$11:$B$110,C154,$G$11:$G$110,$D$139,$K$11:$K$110,"水稲")</f>
        <v>0</v>
      </c>
      <c r="N154" s="420">
        <f>SUMIFS($J$11:$J$110,$B$11:$B$110,C154,$G$11:$G$110,$D$153)-M154</f>
        <v>0</v>
      </c>
    </row>
    <row r="155" spans="2:14">
      <c r="C155" s="480" t="str">
        <f>D2</f>
        <v>△△　△△</v>
      </c>
      <c r="D155" s="439">
        <f t="shared" si="34"/>
        <v>0</v>
      </c>
      <c r="E155" s="439">
        <f t="shared" si="35"/>
        <v>0</v>
      </c>
      <c r="F155" s="439">
        <f t="shared" si="36"/>
        <v>0</v>
      </c>
      <c r="G155" s="439">
        <f t="shared" si="37"/>
        <v>0</v>
      </c>
      <c r="H155" s="439">
        <f t="shared" si="38"/>
        <v>0</v>
      </c>
      <c r="I155" s="439">
        <f t="shared" si="39"/>
        <v>0</v>
      </c>
      <c r="J155" s="439">
        <f t="shared" si="40"/>
        <v>0</v>
      </c>
      <c r="K155" s="422">
        <f t="shared" si="41"/>
        <v>0</v>
      </c>
      <c r="L155" s="441">
        <f t="shared" ref="L155:L160" si="43">SUM(D155:K155)</f>
        <v>0</v>
      </c>
      <c r="M155" s="619">
        <f t="shared" ref="M155:M163" si="44">SUMIFS($J$11:$J$110,$B$11:$B$110,C155,$G$11:$G$110,$D$139,$K$11:$K$110,"水稲")</f>
        <v>0</v>
      </c>
      <c r="N155" s="420">
        <f t="shared" ref="N155:N163" si="45">SUMIFS($J$11:$J$110,$B$11:$B$110,C155,$G$11:$G$110,$D$153)-M155</f>
        <v>0</v>
      </c>
    </row>
    <row r="156" spans="2:14">
      <c r="C156" s="480" t="str">
        <f>E2</f>
        <v>□□　□□</v>
      </c>
      <c r="D156" s="439">
        <f t="shared" si="34"/>
        <v>0</v>
      </c>
      <c r="E156" s="439">
        <f t="shared" si="35"/>
        <v>0</v>
      </c>
      <c r="F156" s="439">
        <f t="shared" si="36"/>
        <v>0</v>
      </c>
      <c r="G156" s="439">
        <f t="shared" si="37"/>
        <v>0</v>
      </c>
      <c r="H156" s="439">
        <f t="shared" si="38"/>
        <v>0</v>
      </c>
      <c r="I156" s="439">
        <f t="shared" si="39"/>
        <v>0</v>
      </c>
      <c r="J156" s="439">
        <f t="shared" si="40"/>
        <v>0</v>
      </c>
      <c r="K156" s="422">
        <f t="shared" si="41"/>
        <v>0</v>
      </c>
      <c r="L156" s="441">
        <f t="shared" si="43"/>
        <v>0</v>
      </c>
      <c r="M156" s="619">
        <f t="shared" si="44"/>
        <v>0</v>
      </c>
      <c r="N156" s="420">
        <f t="shared" si="45"/>
        <v>0</v>
      </c>
    </row>
    <row r="157" spans="2:14">
      <c r="C157" s="480">
        <f>F2</f>
        <v>0</v>
      </c>
      <c r="D157" s="439">
        <f t="shared" si="34"/>
        <v>0</v>
      </c>
      <c r="E157" s="439">
        <f t="shared" si="35"/>
        <v>0</v>
      </c>
      <c r="F157" s="439">
        <f t="shared" si="36"/>
        <v>0</v>
      </c>
      <c r="G157" s="439">
        <f t="shared" si="37"/>
        <v>0</v>
      </c>
      <c r="H157" s="439">
        <f t="shared" si="38"/>
        <v>0</v>
      </c>
      <c r="I157" s="439">
        <f t="shared" si="39"/>
        <v>0</v>
      </c>
      <c r="J157" s="439">
        <f t="shared" si="40"/>
        <v>0</v>
      </c>
      <c r="K157" s="422">
        <f t="shared" si="41"/>
        <v>0</v>
      </c>
      <c r="L157" s="441">
        <f t="shared" si="43"/>
        <v>0</v>
      </c>
      <c r="M157" s="619">
        <f t="shared" si="44"/>
        <v>0</v>
      </c>
      <c r="N157" s="420">
        <f t="shared" si="45"/>
        <v>0</v>
      </c>
    </row>
    <row r="158" spans="2:14">
      <c r="C158" s="480">
        <f>G2</f>
        <v>0</v>
      </c>
      <c r="D158" s="439">
        <f t="shared" si="34"/>
        <v>0</v>
      </c>
      <c r="E158" s="439">
        <f t="shared" si="35"/>
        <v>0</v>
      </c>
      <c r="F158" s="439">
        <f t="shared" si="36"/>
        <v>0</v>
      </c>
      <c r="G158" s="439">
        <f t="shared" si="37"/>
        <v>0</v>
      </c>
      <c r="H158" s="439">
        <f t="shared" si="38"/>
        <v>0</v>
      </c>
      <c r="I158" s="439">
        <f t="shared" si="39"/>
        <v>0</v>
      </c>
      <c r="J158" s="439">
        <f t="shared" si="40"/>
        <v>0</v>
      </c>
      <c r="K158" s="422">
        <f t="shared" si="41"/>
        <v>0</v>
      </c>
      <c r="L158" s="441">
        <f t="shared" si="43"/>
        <v>0</v>
      </c>
      <c r="M158" s="619">
        <f t="shared" si="44"/>
        <v>0</v>
      </c>
      <c r="N158" s="420">
        <f t="shared" si="45"/>
        <v>0</v>
      </c>
    </row>
    <row r="159" spans="2:14">
      <c r="C159" s="480">
        <f>H2</f>
        <v>0</v>
      </c>
      <c r="D159" s="439">
        <f t="shared" si="34"/>
        <v>0</v>
      </c>
      <c r="E159" s="439">
        <f t="shared" si="35"/>
        <v>0</v>
      </c>
      <c r="F159" s="439">
        <f t="shared" si="36"/>
        <v>0</v>
      </c>
      <c r="G159" s="439">
        <f t="shared" si="37"/>
        <v>0</v>
      </c>
      <c r="H159" s="439">
        <f t="shared" si="38"/>
        <v>0</v>
      </c>
      <c r="I159" s="439">
        <f t="shared" si="39"/>
        <v>0</v>
      </c>
      <c r="J159" s="439">
        <f t="shared" si="40"/>
        <v>0</v>
      </c>
      <c r="K159" s="422">
        <f t="shared" si="41"/>
        <v>0</v>
      </c>
      <c r="L159" s="441">
        <f t="shared" si="43"/>
        <v>0</v>
      </c>
      <c r="M159" s="619">
        <f t="shared" si="44"/>
        <v>0</v>
      </c>
      <c r="N159" s="420">
        <f t="shared" si="45"/>
        <v>0</v>
      </c>
    </row>
    <row r="160" spans="2:14">
      <c r="C160" s="480">
        <f>I2</f>
        <v>0</v>
      </c>
      <c r="D160" s="439">
        <f t="shared" si="34"/>
        <v>0</v>
      </c>
      <c r="E160" s="439">
        <f t="shared" si="35"/>
        <v>0</v>
      </c>
      <c r="F160" s="439">
        <f t="shared" si="36"/>
        <v>0</v>
      </c>
      <c r="G160" s="439">
        <f t="shared" si="37"/>
        <v>0</v>
      </c>
      <c r="H160" s="439">
        <f t="shared" si="38"/>
        <v>0</v>
      </c>
      <c r="I160" s="439">
        <f t="shared" si="39"/>
        <v>0</v>
      </c>
      <c r="J160" s="439">
        <f t="shared" si="40"/>
        <v>0</v>
      </c>
      <c r="K160" s="422">
        <f t="shared" si="41"/>
        <v>0</v>
      </c>
      <c r="L160" s="441">
        <f t="shared" si="43"/>
        <v>0</v>
      </c>
      <c r="M160" s="619">
        <f t="shared" si="44"/>
        <v>0</v>
      </c>
      <c r="N160" s="420">
        <f t="shared" si="45"/>
        <v>0</v>
      </c>
    </row>
    <row r="161" spans="3:14">
      <c r="C161" s="481">
        <f>J2</f>
        <v>0</v>
      </c>
      <c r="D161" s="439">
        <f t="shared" si="34"/>
        <v>0</v>
      </c>
      <c r="E161" s="439">
        <f t="shared" si="35"/>
        <v>0</v>
      </c>
      <c r="F161" s="439">
        <f t="shared" si="36"/>
        <v>0</v>
      </c>
      <c r="G161" s="439">
        <f t="shared" si="37"/>
        <v>0</v>
      </c>
      <c r="H161" s="439">
        <f t="shared" si="38"/>
        <v>0</v>
      </c>
      <c r="I161" s="439">
        <f t="shared" si="39"/>
        <v>0</v>
      </c>
      <c r="J161" s="439">
        <f t="shared" si="40"/>
        <v>0</v>
      </c>
      <c r="K161" s="422">
        <f t="shared" si="41"/>
        <v>0</v>
      </c>
      <c r="L161" s="441">
        <f t="shared" si="42"/>
        <v>0</v>
      </c>
      <c r="M161" s="619">
        <f t="shared" si="44"/>
        <v>0</v>
      </c>
      <c r="N161" s="420">
        <f t="shared" si="45"/>
        <v>0</v>
      </c>
    </row>
    <row r="162" spans="3:14">
      <c r="C162" s="481">
        <f>K2</f>
        <v>0</v>
      </c>
      <c r="D162" s="439">
        <f t="shared" si="34"/>
        <v>0</v>
      </c>
      <c r="E162" s="439">
        <f t="shared" si="35"/>
        <v>0</v>
      </c>
      <c r="F162" s="439">
        <f t="shared" si="36"/>
        <v>0</v>
      </c>
      <c r="G162" s="439">
        <f t="shared" si="37"/>
        <v>0</v>
      </c>
      <c r="H162" s="439">
        <f t="shared" si="38"/>
        <v>0</v>
      </c>
      <c r="I162" s="439">
        <f t="shared" si="39"/>
        <v>0</v>
      </c>
      <c r="J162" s="439">
        <f t="shared" si="40"/>
        <v>0</v>
      </c>
      <c r="K162" s="422">
        <f t="shared" si="41"/>
        <v>0</v>
      </c>
      <c r="L162" s="441">
        <f t="shared" si="42"/>
        <v>0</v>
      </c>
      <c r="M162" s="619">
        <f t="shared" si="44"/>
        <v>0</v>
      </c>
      <c r="N162" s="420">
        <f t="shared" si="45"/>
        <v>0</v>
      </c>
    </row>
    <row r="163" spans="3:14" ht="19.5" thickBot="1">
      <c r="C163" s="481">
        <f>L2</f>
        <v>0</v>
      </c>
      <c r="D163" s="439">
        <f t="shared" si="34"/>
        <v>0</v>
      </c>
      <c r="E163" s="439">
        <f t="shared" si="35"/>
        <v>0</v>
      </c>
      <c r="F163" s="439">
        <f t="shared" si="36"/>
        <v>0</v>
      </c>
      <c r="G163" s="439">
        <f t="shared" si="37"/>
        <v>0</v>
      </c>
      <c r="H163" s="439">
        <f t="shared" si="38"/>
        <v>0</v>
      </c>
      <c r="I163" s="439">
        <f t="shared" si="39"/>
        <v>0</v>
      </c>
      <c r="J163" s="439">
        <f t="shared" si="40"/>
        <v>0</v>
      </c>
      <c r="K163" s="422">
        <f t="shared" si="41"/>
        <v>0</v>
      </c>
      <c r="L163" s="441">
        <f t="shared" si="42"/>
        <v>0</v>
      </c>
      <c r="M163" s="619">
        <f t="shared" si="44"/>
        <v>0</v>
      </c>
      <c r="N163" s="420">
        <f t="shared" si="45"/>
        <v>0</v>
      </c>
    </row>
    <row r="164" spans="3:14" ht="19.5" thickTop="1">
      <c r="C164" s="443" t="s">
        <v>339</v>
      </c>
      <c r="D164" s="444">
        <f t="shared" ref="D164:K164" si="46">SUM(D154:D163)</f>
        <v>0</v>
      </c>
      <c r="E164" s="444">
        <f t="shared" si="46"/>
        <v>0</v>
      </c>
      <c r="F164" s="444">
        <f t="shared" si="46"/>
        <v>0</v>
      </c>
      <c r="G164" s="444">
        <f t="shared" si="46"/>
        <v>0</v>
      </c>
      <c r="H164" s="444">
        <f t="shared" si="46"/>
        <v>0</v>
      </c>
      <c r="I164" s="444">
        <f t="shared" si="46"/>
        <v>0</v>
      </c>
      <c r="J164" s="444">
        <f t="shared" si="46"/>
        <v>0</v>
      </c>
      <c r="K164" s="445">
        <f t="shared" si="46"/>
        <v>0</v>
      </c>
      <c r="L164" s="442">
        <f t="shared" si="42"/>
        <v>0</v>
      </c>
      <c r="M164" s="417"/>
    </row>
  </sheetData>
  <mergeCells count="117">
    <mergeCell ref="G24:H24"/>
    <mergeCell ref="G25:H25"/>
    <mergeCell ref="G26:H26"/>
    <mergeCell ref="A1:B1"/>
    <mergeCell ref="A2:B2"/>
    <mergeCell ref="G63:H63"/>
    <mergeCell ref="G64:H64"/>
    <mergeCell ref="G65:H65"/>
    <mergeCell ref="C6:D6"/>
    <mergeCell ref="G27:H27"/>
    <mergeCell ref="G28:H28"/>
    <mergeCell ref="G29:H29"/>
    <mergeCell ref="G30:H30"/>
    <mergeCell ref="G31:H31"/>
    <mergeCell ref="G32:H32"/>
    <mergeCell ref="G33:H33"/>
    <mergeCell ref="G34:H34"/>
    <mergeCell ref="G35:H35"/>
    <mergeCell ref="G36:H36"/>
    <mergeCell ref="G37:H37"/>
    <mergeCell ref="A6:A7"/>
    <mergeCell ref="G15:H15"/>
    <mergeCell ref="G16:H16"/>
    <mergeCell ref="G17:H17"/>
    <mergeCell ref="G18:H18"/>
    <mergeCell ref="G19:H19"/>
    <mergeCell ref="G20:H20"/>
    <mergeCell ref="G21:H21"/>
    <mergeCell ref="G22:H22"/>
    <mergeCell ref="G23:H23"/>
    <mergeCell ref="B6:B7"/>
    <mergeCell ref="E6:E7"/>
    <mergeCell ref="F6:F7"/>
    <mergeCell ref="I6:J6"/>
    <mergeCell ref="G6:H7"/>
    <mergeCell ref="G11:H11"/>
    <mergeCell ref="G12:H12"/>
    <mergeCell ref="G13:H13"/>
    <mergeCell ref="G14:H14"/>
    <mergeCell ref="G8:H8"/>
    <mergeCell ref="G10:H10"/>
    <mergeCell ref="G97:H97"/>
    <mergeCell ref="G38:H38"/>
    <mergeCell ref="G39:H39"/>
    <mergeCell ref="G68:H68"/>
    <mergeCell ref="G69:H69"/>
    <mergeCell ref="G70:H70"/>
    <mergeCell ref="G71:H71"/>
    <mergeCell ref="G72:H72"/>
    <mergeCell ref="G73:H73"/>
    <mergeCell ref="G74:H74"/>
    <mergeCell ref="G66:H66"/>
    <mergeCell ref="G67:H67"/>
    <mergeCell ref="G40:H40"/>
    <mergeCell ref="G41:H41"/>
    <mergeCell ref="G42:H42"/>
    <mergeCell ref="G43:H43"/>
    <mergeCell ref="G93:H93"/>
    <mergeCell ref="G94:H94"/>
    <mergeCell ref="G96:H96"/>
    <mergeCell ref="G44:H44"/>
    <mergeCell ref="G50:H50"/>
    <mergeCell ref="G51:H51"/>
    <mergeCell ref="G52:H52"/>
    <mergeCell ref="G53:H53"/>
    <mergeCell ref="G54:H54"/>
    <mergeCell ref="G45:H45"/>
    <mergeCell ref="G46:H46"/>
    <mergeCell ref="G47:H47"/>
    <mergeCell ref="G110:H110"/>
    <mergeCell ref="G99:H99"/>
    <mergeCell ref="G100:H100"/>
    <mergeCell ref="G101:H101"/>
    <mergeCell ref="G102:H102"/>
    <mergeCell ref="G103:H103"/>
    <mergeCell ref="G104:H104"/>
    <mergeCell ref="G105:H105"/>
    <mergeCell ref="G55:H55"/>
    <mergeCell ref="G56:H56"/>
    <mergeCell ref="G57:H57"/>
    <mergeCell ref="G58:H58"/>
    <mergeCell ref="G59:H59"/>
    <mergeCell ref="G90:H90"/>
    <mergeCell ref="G91:H91"/>
    <mergeCell ref="G92:H92"/>
    <mergeCell ref="G108:H108"/>
    <mergeCell ref="G98:H98"/>
    <mergeCell ref="G79:H79"/>
    <mergeCell ref="G80:H80"/>
    <mergeCell ref="G81:H81"/>
    <mergeCell ref="G82:H82"/>
    <mergeCell ref="G83:H83"/>
    <mergeCell ref="G84:H84"/>
    <mergeCell ref="K6:L6"/>
    <mergeCell ref="G9:H9"/>
    <mergeCell ref="M6:M7"/>
    <mergeCell ref="K111:M111"/>
    <mergeCell ref="A4:M5"/>
    <mergeCell ref="G60:H60"/>
    <mergeCell ref="G61:H61"/>
    <mergeCell ref="G62:H62"/>
    <mergeCell ref="G95:H95"/>
    <mergeCell ref="G85:H85"/>
    <mergeCell ref="G86:H86"/>
    <mergeCell ref="G87:H87"/>
    <mergeCell ref="G88:H88"/>
    <mergeCell ref="G89:H89"/>
    <mergeCell ref="G75:H75"/>
    <mergeCell ref="G76:H76"/>
    <mergeCell ref="G77:H77"/>
    <mergeCell ref="G78:H78"/>
    <mergeCell ref="G48:H48"/>
    <mergeCell ref="G49:H49"/>
    <mergeCell ref="A111:H111"/>
    <mergeCell ref="G106:H106"/>
    <mergeCell ref="G107:H107"/>
    <mergeCell ref="G109:H109"/>
  </mergeCells>
  <phoneticPr fontId="16"/>
  <conditionalFormatting sqref="D140:L142 D154:L154 D116:E124 D128:E136 D147:L150 D161:L164 I116:L123 J128:L136 J124:L124">
    <cfRule type="cellIs" dxfId="31" priority="21" operator="equal">
      <formula>0</formula>
    </cfRule>
  </conditionalFormatting>
  <conditionalFormatting sqref="D143:L146">
    <cfRule type="cellIs" dxfId="30" priority="20" operator="equal">
      <formula>0</formula>
    </cfRule>
  </conditionalFormatting>
  <conditionalFormatting sqref="D155:L160">
    <cfRule type="cellIs" dxfId="29" priority="18" operator="equal">
      <formula>0</formula>
    </cfRule>
  </conditionalFormatting>
  <conditionalFormatting sqref="L10:L110 L8:M8">
    <cfRule type="expression" dxfId="28" priority="16">
      <formula>K8="水稲"</formula>
    </cfRule>
  </conditionalFormatting>
  <conditionalFormatting sqref="L10:L34 L8:M8">
    <cfRule type="expression" dxfId="27" priority="14">
      <formula>K8="畑作"</formula>
    </cfRule>
  </conditionalFormatting>
  <conditionalFormatting sqref="M9:M110">
    <cfRule type="expression" dxfId="26" priority="13">
      <formula>L9="水稲"</formula>
    </cfRule>
  </conditionalFormatting>
  <conditionalFormatting sqref="M9:M110">
    <cfRule type="expression" dxfId="25" priority="12">
      <formula>L9="畑作"</formula>
    </cfRule>
  </conditionalFormatting>
  <conditionalFormatting sqref="L9">
    <cfRule type="expression" dxfId="24" priority="11">
      <formula>K9="水稲"</formula>
    </cfRule>
  </conditionalFormatting>
  <conditionalFormatting sqref="L9">
    <cfRule type="expression" dxfId="23" priority="10">
      <formula>K9="畑作"</formula>
    </cfRule>
  </conditionalFormatting>
  <conditionalFormatting sqref="M8:M110">
    <cfRule type="expression" dxfId="22" priority="7">
      <formula>J8=0</formula>
    </cfRule>
  </conditionalFormatting>
  <conditionalFormatting sqref="F116:F124 F128:F136">
    <cfRule type="cellIs" dxfId="21" priority="6" operator="equal">
      <formula>0</formula>
    </cfRule>
  </conditionalFormatting>
  <conditionalFormatting sqref="H116:H124 H128:H136">
    <cfRule type="cellIs" dxfId="20" priority="5" operator="equal">
      <formula>0</formula>
    </cfRule>
  </conditionalFormatting>
  <conditionalFormatting sqref="G116:G124 G128:G136">
    <cfRule type="cellIs" dxfId="19" priority="4" operator="equal">
      <formula>0</formula>
    </cfRule>
  </conditionalFormatting>
  <conditionalFormatting sqref="I124">
    <cfRule type="cellIs" dxfId="18" priority="3" operator="equal">
      <formula>0</formula>
    </cfRule>
  </conditionalFormatting>
  <conditionalFormatting sqref="I128:I135">
    <cfRule type="cellIs" dxfId="17" priority="2" operator="equal">
      <formula>0</formula>
    </cfRule>
  </conditionalFormatting>
  <conditionalFormatting sqref="I136">
    <cfRule type="cellIs" dxfId="16" priority="1" operator="equal">
      <formula>0</formula>
    </cfRule>
  </conditionalFormatting>
  <dataValidations count="4">
    <dataValidation type="list" allowBlank="1" showInputMessage="1" showErrorMessage="1" sqref="G8:H10 G11:H110">
      <formula1>$C$116:$C$123</formula1>
    </dataValidation>
    <dataValidation type="list" allowBlank="1" showInputMessage="1" showErrorMessage="1" sqref="B31:B110">
      <formula1>$C$2:$O$2</formula1>
    </dataValidation>
    <dataValidation type="list" allowBlank="1" showInputMessage="1" showErrorMessage="1" sqref="B11:B30">
      <formula1>$C$2:$N$2</formula1>
    </dataValidation>
    <dataValidation type="list" allowBlank="1" showInputMessage="1" showErrorMessage="1" sqref="K8:K110">
      <formula1>$N$116:$N$120</formula1>
    </dataValidation>
  </dataValidations>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64"/>
  <sheetViews>
    <sheetView view="pageBreakPreview" zoomScaleNormal="100" zoomScaleSheetLayoutView="100" workbookViewId="0">
      <selection activeCell="G57" sqref="G57"/>
    </sheetView>
  </sheetViews>
  <sheetFormatPr defaultColWidth="5.42578125" defaultRowHeight="17.25" customHeight="1"/>
  <cols>
    <col min="1" max="1" width="5.42578125" style="507"/>
    <col min="2" max="2" width="5.5703125" style="507" bestFit="1" customWidth="1"/>
    <col min="3" max="3" width="5.42578125" style="507"/>
    <col min="4" max="4" width="5.5703125" style="507" bestFit="1" customWidth="1"/>
    <col min="5" max="5" width="5.42578125" style="507" customWidth="1"/>
    <col min="6" max="7" width="6.28515625" style="507" customWidth="1"/>
    <col min="8" max="8" width="6.28515625" style="507" bestFit="1" customWidth="1"/>
    <col min="9" max="9" width="7.140625" style="507" bestFit="1" customWidth="1"/>
    <col min="10" max="10" width="5.42578125" style="507"/>
    <col min="11" max="11" width="5.85546875" style="507" bestFit="1" customWidth="1"/>
    <col min="12" max="12" width="7.140625" style="507" bestFit="1" customWidth="1"/>
    <col min="13" max="13" width="5.85546875" style="507" bestFit="1" customWidth="1"/>
    <col min="14" max="14" width="5.42578125" style="507"/>
    <col min="15" max="15" width="5.85546875" style="507" bestFit="1" customWidth="1"/>
    <col min="16" max="16" width="5.42578125" style="507"/>
    <col min="17" max="17" width="5.85546875" style="507" bestFit="1" customWidth="1"/>
    <col min="18" max="18" width="5.42578125" style="507"/>
    <col min="19" max="19" width="5.85546875" style="507" bestFit="1" customWidth="1"/>
    <col min="20" max="20" width="5.42578125" style="507"/>
    <col min="21" max="21" width="5.85546875" style="507" bestFit="1" customWidth="1"/>
    <col min="22" max="16384" width="5.42578125" style="507"/>
  </cols>
  <sheetData>
    <row r="1" spans="1:23" ht="17.25" customHeight="1" thickTop="1">
      <c r="A1" s="680" t="s">
        <v>589</v>
      </c>
      <c r="B1" s="681"/>
      <c r="C1" s="681"/>
      <c r="D1" s="681"/>
      <c r="E1" s="681"/>
      <c r="F1" s="681"/>
      <c r="G1" s="681"/>
      <c r="H1" s="681"/>
      <c r="I1" s="681"/>
      <c r="J1" s="681"/>
      <c r="K1" s="681"/>
      <c r="L1" s="681"/>
      <c r="M1" s="681"/>
      <c r="N1" s="681"/>
      <c r="O1" s="681"/>
      <c r="P1" s="681"/>
      <c r="Q1" s="681"/>
      <c r="R1" s="681"/>
      <c r="S1" s="681"/>
      <c r="T1" s="681"/>
      <c r="U1" s="681"/>
      <c r="V1" s="681"/>
      <c r="W1" s="682"/>
    </row>
    <row r="2" spans="1:23" ht="17.25" customHeight="1">
      <c r="A2" s="683"/>
      <c r="B2" s="684"/>
      <c r="C2" s="684"/>
      <c r="D2" s="684"/>
      <c r="E2" s="684"/>
      <c r="F2" s="684"/>
      <c r="G2" s="684"/>
      <c r="H2" s="684"/>
      <c r="I2" s="684"/>
      <c r="J2" s="684"/>
      <c r="K2" s="684"/>
      <c r="L2" s="684"/>
      <c r="M2" s="684"/>
      <c r="N2" s="684"/>
      <c r="O2" s="684"/>
      <c r="P2" s="684"/>
      <c r="Q2" s="684"/>
      <c r="R2" s="684"/>
      <c r="S2" s="684"/>
      <c r="T2" s="684"/>
      <c r="U2" s="684"/>
      <c r="V2" s="684"/>
      <c r="W2" s="685"/>
    </row>
    <row r="3" spans="1:23" ht="17.25" customHeight="1">
      <c r="A3" s="508" t="s">
        <v>594</v>
      </c>
      <c r="B3" s="509"/>
      <c r="C3" s="509"/>
      <c r="D3" s="509"/>
      <c r="E3" s="509"/>
      <c r="F3" s="509"/>
      <c r="G3" s="509"/>
      <c r="H3" s="509"/>
      <c r="I3" s="509"/>
      <c r="J3" s="509"/>
      <c r="K3" s="509"/>
      <c r="L3" s="509"/>
      <c r="M3" s="509"/>
      <c r="N3" s="509"/>
      <c r="O3" s="509"/>
      <c r="P3" s="509"/>
      <c r="Q3" s="509"/>
      <c r="R3" s="509"/>
      <c r="S3" s="509"/>
      <c r="T3" s="509"/>
      <c r="U3" s="509"/>
      <c r="V3" s="509"/>
      <c r="W3" s="510"/>
    </row>
    <row r="4" spans="1:23" ht="17.25" customHeight="1">
      <c r="A4" s="508"/>
      <c r="B4" s="511">
        <v>10</v>
      </c>
      <c r="C4" s="509" t="s">
        <v>593</v>
      </c>
      <c r="D4" s="509"/>
      <c r="E4" s="509"/>
      <c r="F4" s="509"/>
      <c r="G4" s="509"/>
      <c r="H4" s="509"/>
      <c r="I4" s="509"/>
      <c r="J4" s="509"/>
      <c r="K4" s="509"/>
      <c r="L4" s="509"/>
      <c r="M4" s="509"/>
      <c r="N4" s="509"/>
      <c r="O4" s="509"/>
      <c r="P4" s="509"/>
      <c r="Q4" s="509"/>
      <c r="R4" s="509"/>
      <c r="S4" s="509"/>
      <c r="T4" s="509"/>
      <c r="U4" s="509"/>
      <c r="V4" s="509"/>
      <c r="W4" s="510"/>
    </row>
    <row r="5" spans="1:23" ht="17.25" customHeight="1">
      <c r="A5" s="508"/>
      <c r="B5" s="511">
        <v>3</v>
      </c>
      <c r="C5" s="509" t="s">
        <v>590</v>
      </c>
      <c r="D5" s="512" t="s">
        <v>591</v>
      </c>
      <c r="E5" s="511">
        <v>5</v>
      </c>
      <c r="F5" s="509" t="s">
        <v>590</v>
      </c>
      <c r="G5" s="509"/>
      <c r="H5" s="509"/>
      <c r="I5" s="509"/>
      <c r="J5" s="509"/>
      <c r="K5" s="509"/>
      <c r="L5" s="509"/>
      <c r="M5" s="509"/>
      <c r="N5" s="509"/>
      <c r="O5" s="509"/>
      <c r="P5" s="509"/>
      <c r="Q5" s="509"/>
      <c r="R5" s="509"/>
      <c r="S5" s="509"/>
      <c r="T5" s="509"/>
      <c r="U5" s="509"/>
      <c r="V5" s="509"/>
      <c r="W5" s="510"/>
    </row>
    <row r="6" spans="1:23" ht="17.25" customHeight="1">
      <c r="A6" s="508"/>
      <c r="B6" s="509"/>
      <c r="C6" s="509"/>
      <c r="D6" s="509"/>
      <c r="E6" s="509"/>
      <c r="F6" s="509"/>
      <c r="G6" s="509"/>
      <c r="H6" s="509"/>
      <c r="I6" s="509"/>
      <c r="J6" s="509"/>
      <c r="K6" s="509"/>
      <c r="L6" s="509"/>
      <c r="M6" s="509"/>
      <c r="N6" s="509"/>
      <c r="O6" s="509"/>
      <c r="P6" s="509"/>
      <c r="Q6" s="509"/>
      <c r="R6" s="509"/>
      <c r="S6" s="509"/>
      <c r="T6" s="509"/>
      <c r="U6" s="509"/>
      <c r="V6" s="509"/>
      <c r="W6" s="510"/>
    </row>
    <row r="7" spans="1:23" ht="17.25" customHeight="1">
      <c r="A7" s="508" t="s">
        <v>596</v>
      </c>
      <c r="B7" s="509"/>
      <c r="C7" s="509"/>
      <c r="D7" s="509"/>
      <c r="E7" s="509"/>
      <c r="F7" s="509"/>
      <c r="G7" s="509"/>
      <c r="H7" s="509"/>
      <c r="I7" s="509"/>
      <c r="J7" s="509"/>
      <c r="K7" s="509"/>
      <c r="L7" s="509"/>
      <c r="M7" s="509"/>
      <c r="N7" s="509"/>
      <c r="O7" s="509"/>
      <c r="P7" s="509"/>
      <c r="Q7" s="509"/>
      <c r="R7" s="509"/>
      <c r="S7" s="509"/>
      <c r="T7" s="509"/>
      <c r="U7" s="509"/>
      <c r="V7" s="509"/>
      <c r="W7" s="510"/>
    </row>
    <row r="8" spans="1:23" ht="17.25" customHeight="1">
      <c r="A8" s="508"/>
      <c r="B8" s="509" t="s">
        <v>595</v>
      </c>
      <c r="C8" s="509"/>
      <c r="D8" s="509"/>
      <c r="E8" s="509"/>
      <c r="F8" s="509"/>
      <c r="G8" s="509"/>
      <c r="H8" s="509">
        <f>'はじめに（ほ場一覧）'!$J$117</f>
        <v>0</v>
      </c>
      <c r="I8" s="509" t="s">
        <v>592</v>
      </c>
      <c r="J8" s="509"/>
      <c r="K8" s="509"/>
      <c r="L8" s="509"/>
      <c r="M8" s="509"/>
      <c r="N8" s="509"/>
      <c r="O8" s="509"/>
      <c r="P8" s="509"/>
      <c r="Q8" s="509"/>
      <c r="R8" s="509"/>
      <c r="S8" s="509"/>
      <c r="T8" s="509"/>
      <c r="U8" s="509"/>
      <c r="V8" s="509"/>
      <c r="W8" s="510"/>
    </row>
    <row r="9" spans="1:23" ht="17.25" customHeight="1">
      <c r="A9" s="508"/>
      <c r="B9" s="509" t="s">
        <v>597</v>
      </c>
      <c r="C9" s="509"/>
      <c r="D9" s="509"/>
      <c r="E9" s="509"/>
      <c r="F9" s="509"/>
      <c r="G9" s="509"/>
      <c r="H9" s="509">
        <f>$H$8*$B$5/$B$4</f>
        <v>0</v>
      </c>
      <c r="I9" s="509" t="s">
        <v>590</v>
      </c>
      <c r="J9" s="512" t="s">
        <v>591</v>
      </c>
      <c r="K9" s="509">
        <f>$H$8*$E$5/$B$4</f>
        <v>0</v>
      </c>
      <c r="L9" s="509" t="s">
        <v>590</v>
      </c>
      <c r="M9" s="509"/>
      <c r="N9" s="509"/>
      <c r="O9" s="509"/>
      <c r="P9" s="509"/>
      <c r="Q9" s="509"/>
      <c r="R9" s="509"/>
      <c r="S9" s="509"/>
      <c r="T9" s="509"/>
      <c r="U9" s="509"/>
      <c r="V9" s="509"/>
      <c r="W9" s="510"/>
    </row>
    <row r="10" spans="1:23" ht="17.25" customHeight="1">
      <c r="A10" s="508"/>
      <c r="B10" s="509"/>
      <c r="C10" s="509"/>
      <c r="D10" s="509"/>
      <c r="E10" s="509"/>
      <c r="F10" s="509"/>
      <c r="G10" s="509"/>
      <c r="H10" s="509"/>
      <c r="I10" s="509"/>
      <c r="J10" s="509"/>
      <c r="K10" s="509"/>
      <c r="L10" s="509"/>
      <c r="M10" s="509"/>
      <c r="N10" s="509"/>
      <c r="O10" s="509"/>
      <c r="P10" s="509"/>
      <c r="Q10" s="509"/>
      <c r="R10" s="509"/>
      <c r="S10" s="509"/>
      <c r="T10" s="509"/>
      <c r="U10" s="509"/>
      <c r="V10" s="509"/>
      <c r="W10" s="510"/>
    </row>
    <row r="11" spans="1:23" ht="17.25" customHeight="1">
      <c r="A11" s="508" t="s">
        <v>598</v>
      </c>
      <c r="B11" s="509"/>
      <c r="C11" s="509"/>
      <c r="D11" s="509"/>
      <c r="E11" s="509"/>
      <c r="F11" s="509"/>
      <c r="G11" s="509"/>
      <c r="H11" s="509"/>
      <c r="I11" s="509"/>
      <c r="J11" s="509"/>
      <c r="K11" s="509"/>
      <c r="L11" s="509"/>
      <c r="M11" s="509"/>
      <c r="N11" s="509"/>
      <c r="O11" s="509"/>
      <c r="P11" s="509"/>
      <c r="Q11" s="509"/>
      <c r="R11" s="509"/>
      <c r="S11" s="509"/>
      <c r="T11" s="509"/>
      <c r="U11" s="509"/>
      <c r="V11" s="509"/>
      <c r="W11" s="510"/>
    </row>
    <row r="12" spans="1:23" ht="17.25" customHeight="1">
      <c r="A12" s="508"/>
      <c r="B12" s="509" t="s">
        <v>595</v>
      </c>
      <c r="C12" s="509"/>
      <c r="D12" s="509"/>
      <c r="E12" s="509"/>
      <c r="F12" s="509"/>
      <c r="G12" s="509"/>
      <c r="H12" s="509">
        <f>'はじめに（ほ場一覧）'!$J$129</f>
        <v>0</v>
      </c>
      <c r="I12" s="509" t="s">
        <v>592</v>
      </c>
      <c r="J12" s="509"/>
      <c r="K12" s="509"/>
      <c r="L12" s="509"/>
      <c r="M12" s="509"/>
      <c r="N12" s="509"/>
      <c r="O12" s="509"/>
      <c r="P12" s="509"/>
      <c r="Q12" s="509"/>
      <c r="R12" s="509"/>
      <c r="S12" s="509"/>
      <c r="T12" s="509"/>
      <c r="U12" s="509"/>
      <c r="V12" s="509"/>
      <c r="W12" s="510"/>
    </row>
    <row r="13" spans="1:23" ht="17.25" customHeight="1">
      <c r="A13" s="508"/>
      <c r="B13" s="509" t="s">
        <v>597</v>
      </c>
      <c r="C13" s="509"/>
      <c r="D13" s="509"/>
      <c r="E13" s="509"/>
      <c r="F13" s="509"/>
      <c r="G13" s="509"/>
      <c r="H13" s="528">
        <f>$H$12*$B$5/$B$4</f>
        <v>0</v>
      </c>
      <c r="I13" s="528" t="s">
        <v>590</v>
      </c>
      <c r="J13" s="529" t="s">
        <v>591</v>
      </c>
      <c r="K13" s="528">
        <f>$H$12*$E$5/$B$4</f>
        <v>0</v>
      </c>
      <c r="L13" s="528" t="s">
        <v>590</v>
      </c>
      <c r="M13" s="509"/>
      <c r="N13" s="509"/>
      <c r="O13" s="509"/>
      <c r="P13" s="509"/>
      <c r="Q13" s="509"/>
      <c r="R13" s="509"/>
      <c r="S13" s="509"/>
      <c r="T13" s="509"/>
      <c r="U13" s="509"/>
      <c r="V13" s="509"/>
      <c r="W13" s="510"/>
    </row>
    <row r="14" spans="1:23" ht="17.25" customHeight="1">
      <c r="A14" s="508"/>
      <c r="B14" s="509"/>
      <c r="C14" s="509"/>
      <c r="D14" s="509"/>
      <c r="E14" s="509"/>
      <c r="F14" s="509"/>
      <c r="G14" s="509"/>
      <c r="H14" s="509"/>
      <c r="I14" s="509"/>
      <c r="J14" s="509"/>
      <c r="K14" s="509"/>
      <c r="L14" s="509"/>
      <c r="M14" s="509"/>
      <c r="N14" s="509"/>
      <c r="O14" s="509"/>
      <c r="P14" s="509"/>
      <c r="Q14" s="509"/>
      <c r="R14" s="509"/>
      <c r="S14" s="509"/>
      <c r="T14" s="509"/>
      <c r="U14" s="509"/>
      <c r="V14" s="509"/>
      <c r="W14" s="510"/>
    </row>
    <row r="15" spans="1:23" ht="17.25" customHeight="1">
      <c r="A15" s="508" t="s">
        <v>616</v>
      </c>
      <c r="B15" s="509"/>
      <c r="C15" s="509"/>
      <c r="D15" s="509"/>
      <c r="E15" s="509"/>
      <c r="F15" s="509"/>
      <c r="G15" s="509"/>
      <c r="H15" s="509"/>
      <c r="I15" s="509"/>
      <c r="J15" s="509"/>
      <c r="K15" s="509"/>
      <c r="L15" s="509"/>
      <c r="M15" s="509"/>
      <c r="N15" s="509"/>
      <c r="O15" s="509"/>
      <c r="P15" s="509"/>
      <c r="Q15" s="509"/>
      <c r="R15" s="509"/>
      <c r="S15" s="509"/>
      <c r="T15" s="509"/>
      <c r="U15" s="509"/>
      <c r="V15" s="509"/>
      <c r="W15" s="510"/>
    </row>
    <row r="16" spans="1:23" ht="17.25" customHeight="1">
      <c r="A16" s="508"/>
      <c r="B16" s="666" t="s">
        <v>624</v>
      </c>
      <c r="C16" s="666"/>
      <c r="D16" s="666"/>
      <c r="E16" s="666" t="s">
        <v>599</v>
      </c>
      <c r="F16" s="666"/>
      <c r="G16" s="666"/>
      <c r="H16" s="666"/>
      <c r="I16" s="673" t="s">
        <v>603</v>
      </c>
      <c r="J16" s="673"/>
      <c r="K16" s="673"/>
      <c r="L16" s="673"/>
      <c r="M16" s="673"/>
      <c r="N16" s="674" t="s">
        <v>605</v>
      </c>
      <c r="O16" s="675"/>
      <c r="P16" s="676"/>
      <c r="Q16" s="509"/>
      <c r="R16" s="509"/>
      <c r="S16" s="509"/>
      <c r="T16" s="509"/>
      <c r="U16" s="509"/>
      <c r="V16" s="509"/>
      <c r="W16" s="510"/>
    </row>
    <row r="17" spans="1:23" ht="17.25" customHeight="1">
      <c r="A17" s="508"/>
      <c r="B17" s="669" t="str">
        <f>IF('はじめに（ほ場一覧）'!C2="","",'はじめに（ほ場一覧）'!C2)</f>
        <v>○○　○○</v>
      </c>
      <c r="C17" s="669"/>
      <c r="D17" s="669"/>
      <c r="E17" s="668">
        <f>SUMIF('はじめに（ほ場一覧）'!C$154:C$163,必要量計算書!B17,'はじめに（ほ場一覧）'!E$154:E$163)</f>
        <v>0</v>
      </c>
      <c r="F17" s="670"/>
      <c r="G17" s="670"/>
      <c r="H17" s="514" t="s">
        <v>600</v>
      </c>
      <c r="I17" s="534">
        <f>E17*$B$5/$B$4</f>
        <v>0</v>
      </c>
      <c r="J17" s="532" t="s">
        <v>601</v>
      </c>
      <c r="K17" s="531" t="s">
        <v>602</v>
      </c>
      <c r="L17" s="535">
        <f>E17*$E$5/$B$4</f>
        <v>0</v>
      </c>
      <c r="M17" s="533" t="s">
        <v>601</v>
      </c>
      <c r="N17" s="671"/>
      <c r="O17" s="672"/>
      <c r="P17" s="514" t="s">
        <v>601</v>
      </c>
      <c r="Q17" s="509"/>
      <c r="R17" s="509"/>
      <c r="S17" s="509"/>
      <c r="T17" s="509"/>
      <c r="U17" s="509"/>
      <c r="V17" s="509"/>
      <c r="W17" s="510"/>
    </row>
    <row r="18" spans="1:23" ht="17.25" customHeight="1">
      <c r="A18" s="508"/>
      <c r="B18" s="669" t="str">
        <f>IF('はじめに（ほ場一覧）'!D2="","",'はじめに（ほ場一覧）'!D2)</f>
        <v>△△　△△</v>
      </c>
      <c r="C18" s="669"/>
      <c r="D18" s="669"/>
      <c r="E18" s="668">
        <f>SUMIF('はじめに（ほ場一覧）'!C$154:C$163,必要量計算書!B18,'はじめに（ほ場一覧）'!E$154:E$163)</f>
        <v>0</v>
      </c>
      <c r="F18" s="670"/>
      <c r="G18" s="670"/>
      <c r="H18" s="514" t="s">
        <v>600</v>
      </c>
      <c r="I18" s="534">
        <f t="shared" ref="I18:I26" si="0">E18*$B$5/$B$4</f>
        <v>0</v>
      </c>
      <c r="J18" s="532" t="s">
        <v>601</v>
      </c>
      <c r="K18" s="531" t="s">
        <v>602</v>
      </c>
      <c r="L18" s="535">
        <f t="shared" ref="L18:L26" si="1">E18*$E$5/$B$4</f>
        <v>0</v>
      </c>
      <c r="M18" s="533" t="s">
        <v>601</v>
      </c>
      <c r="N18" s="671"/>
      <c r="O18" s="672"/>
      <c r="P18" s="514" t="s">
        <v>601</v>
      </c>
      <c r="Q18" s="509"/>
      <c r="R18" s="509"/>
      <c r="S18" s="509"/>
      <c r="T18" s="509"/>
      <c r="U18" s="509"/>
      <c r="V18" s="509"/>
      <c r="W18" s="510"/>
    </row>
    <row r="19" spans="1:23" ht="17.25" customHeight="1">
      <c r="A19" s="508"/>
      <c r="B19" s="669" t="str">
        <f>IF('はじめに（ほ場一覧）'!E2="","",'はじめに（ほ場一覧）'!E2)</f>
        <v>□□　□□</v>
      </c>
      <c r="C19" s="669"/>
      <c r="D19" s="669"/>
      <c r="E19" s="668">
        <f>SUMIF('はじめに（ほ場一覧）'!C$154:C$163,必要量計算書!B19,'はじめに（ほ場一覧）'!E$154:E$163)</f>
        <v>0</v>
      </c>
      <c r="F19" s="670"/>
      <c r="G19" s="670"/>
      <c r="H19" s="514" t="s">
        <v>600</v>
      </c>
      <c r="I19" s="534">
        <f t="shared" si="0"/>
        <v>0</v>
      </c>
      <c r="J19" s="532" t="s">
        <v>601</v>
      </c>
      <c r="K19" s="531" t="s">
        <v>602</v>
      </c>
      <c r="L19" s="535">
        <f t="shared" si="1"/>
        <v>0</v>
      </c>
      <c r="M19" s="533" t="s">
        <v>601</v>
      </c>
      <c r="N19" s="671"/>
      <c r="O19" s="672"/>
      <c r="P19" s="514" t="s">
        <v>601</v>
      </c>
      <c r="Q19" s="509"/>
      <c r="R19" s="509"/>
      <c r="S19" s="509"/>
      <c r="T19" s="509"/>
      <c r="U19" s="509"/>
      <c r="V19" s="509"/>
      <c r="W19" s="510"/>
    </row>
    <row r="20" spans="1:23" ht="17.25" customHeight="1">
      <c r="A20" s="508"/>
      <c r="B20" s="669" t="str">
        <f>IF('はじめに（ほ場一覧）'!F2="","",'はじめに（ほ場一覧）'!F2)</f>
        <v/>
      </c>
      <c r="C20" s="669"/>
      <c r="D20" s="669"/>
      <c r="E20" s="668">
        <f>SUMIF('はじめに（ほ場一覧）'!C$154:C$163,必要量計算書!B20,'はじめに（ほ場一覧）'!E$154:E$163)</f>
        <v>0</v>
      </c>
      <c r="F20" s="670"/>
      <c r="G20" s="670"/>
      <c r="H20" s="514" t="s">
        <v>600</v>
      </c>
      <c r="I20" s="534">
        <f t="shared" si="0"/>
        <v>0</v>
      </c>
      <c r="J20" s="532" t="s">
        <v>601</v>
      </c>
      <c r="K20" s="531" t="s">
        <v>602</v>
      </c>
      <c r="L20" s="535">
        <f t="shared" si="1"/>
        <v>0</v>
      </c>
      <c r="M20" s="533" t="s">
        <v>601</v>
      </c>
      <c r="N20" s="671"/>
      <c r="O20" s="672"/>
      <c r="P20" s="514" t="s">
        <v>601</v>
      </c>
      <c r="Q20" s="509"/>
      <c r="R20" s="509"/>
      <c r="S20" s="509"/>
      <c r="T20" s="509"/>
      <c r="U20" s="509"/>
      <c r="V20" s="509"/>
      <c r="W20" s="510"/>
    </row>
    <row r="21" spans="1:23" ht="17.25" customHeight="1">
      <c r="A21" s="508"/>
      <c r="B21" s="669" t="str">
        <f>IF('はじめに（ほ場一覧）'!G2="","",'はじめに（ほ場一覧）'!G2)</f>
        <v/>
      </c>
      <c r="C21" s="669"/>
      <c r="D21" s="669"/>
      <c r="E21" s="668">
        <f>SUMIF('はじめに（ほ場一覧）'!C$154:C$163,必要量計算書!B21,'はじめに（ほ場一覧）'!E$154:E$163)</f>
        <v>0</v>
      </c>
      <c r="F21" s="670"/>
      <c r="G21" s="670"/>
      <c r="H21" s="514" t="s">
        <v>600</v>
      </c>
      <c r="I21" s="534">
        <f t="shared" ref="I21:I23" si="2">E21*$B$5/$B$4</f>
        <v>0</v>
      </c>
      <c r="J21" s="532" t="s">
        <v>601</v>
      </c>
      <c r="K21" s="531" t="s">
        <v>602</v>
      </c>
      <c r="L21" s="535">
        <f t="shared" ref="L21:L23" si="3">E21*$E$5/$B$4</f>
        <v>0</v>
      </c>
      <c r="M21" s="533" t="s">
        <v>601</v>
      </c>
      <c r="N21" s="671"/>
      <c r="O21" s="672"/>
      <c r="P21" s="514" t="s">
        <v>601</v>
      </c>
      <c r="Q21" s="509"/>
      <c r="R21" s="509"/>
      <c r="S21" s="509"/>
      <c r="T21" s="509"/>
      <c r="U21" s="509"/>
      <c r="V21" s="509"/>
      <c r="W21" s="510"/>
    </row>
    <row r="22" spans="1:23" ht="17.25" customHeight="1">
      <c r="A22" s="508"/>
      <c r="B22" s="669" t="str">
        <f>IF('はじめに（ほ場一覧）'!H2="","",'はじめに（ほ場一覧）'!H2)</f>
        <v/>
      </c>
      <c r="C22" s="669"/>
      <c r="D22" s="669"/>
      <c r="E22" s="668">
        <f>SUMIF('はじめに（ほ場一覧）'!C$154:C$163,必要量計算書!B22,'はじめに（ほ場一覧）'!E$154:E$163)</f>
        <v>0</v>
      </c>
      <c r="F22" s="670"/>
      <c r="G22" s="670"/>
      <c r="H22" s="514" t="s">
        <v>600</v>
      </c>
      <c r="I22" s="534">
        <f t="shared" si="2"/>
        <v>0</v>
      </c>
      <c r="J22" s="532" t="s">
        <v>601</v>
      </c>
      <c r="K22" s="531" t="s">
        <v>602</v>
      </c>
      <c r="L22" s="535">
        <f t="shared" si="3"/>
        <v>0</v>
      </c>
      <c r="M22" s="533" t="s">
        <v>601</v>
      </c>
      <c r="N22" s="671"/>
      <c r="O22" s="672"/>
      <c r="P22" s="514" t="s">
        <v>601</v>
      </c>
      <c r="Q22" s="509"/>
      <c r="R22" s="509"/>
      <c r="S22" s="509"/>
      <c r="T22" s="509"/>
      <c r="U22" s="509"/>
      <c r="V22" s="509"/>
      <c r="W22" s="510"/>
    </row>
    <row r="23" spans="1:23" ht="17.25" customHeight="1">
      <c r="A23" s="508"/>
      <c r="B23" s="669" t="str">
        <f>IF('はじめに（ほ場一覧）'!I2="","",'はじめに（ほ場一覧）'!I2)</f>
        <v/>
      </c>
      <c r="C23" s="669"/>
      <c r="D23" s="669"/>
      <c r="E23" s="668">
        <f>SUMIF('はじめに（ほ場一覧）'!C$154:C$163,必要量計算書!B23,'はじめに（ほ場一覧）'!E$154:E$163)</f>
        <v>0</v>
      </c>
      <c r="F23" s="670"/>
      <c r="G23" s="670"/>
      <c r="H23" s="514" t="s">
        <v>600</v>
      </c>
      <c r="I23" s="534">
        <f t="shared" si="2"/>
        <v>0</v>
      </c>
      <c r="J23" s="532" t="s">
        <v>601</v>
      </c>
      <c r="K23" s="531" t="s">
        <v>602</v>
      </c>
      <c r="L23" s="535">
        <f t="shared" si="3"/>
        <v>0</v>
      </c>
      <c r="M23" s="533" t="s">
        <v>601</v>
      </c>
      <c r="N23" s="671"/>
      <c r="O23" s="672"/>
      <c r="P23" s="514" t="s">
        <v>601</v>
      </c>
      <c r="Q23" s="509"/>
      <c r="R23" s="509"/>
      <c r="S23" s="509"/>
      <c r="T23" s="509"/>
      <c r="U23" s="509"/>
      <c r="V23" s="509"/>
      <c r="W23" s="510"/>
    </row>
    <row r="24" spans="1:23" ht="17.25" customHeight="1">
      <c r="A24" s="508"/>
      <c r="B24" s="669" t="str">
        <f>IF('はじめに（ほ場一覧）'!J2="","",'はじめに（ほ場一覧）'!J2)</f>
        <v/>
      </c>
      <c r="C24" s="669"/>
      <c r="D24" s="669"/>
      <c r="E24" s="668">
        <f>SUMIF('はじめに（ほ場一覧）'!C$154:C$163,必要量計算書!B24,'はじめに（ほ場一覧）'!E$154:E$163)</f>
        <v>0</v>
      </c>
      <c r="F24" s="670"/>
      <c r="G24" s="670"/>
      <c r="H24" s="514" t="s">
        <v>600</v>
      </c>
      <c r="I24" s="534">
        <f t="shared" si="0"/>
        <v>0</v>
      </c>
      <c r="J24" s="532" t="s">
        <v>601</v>
      </c>
      <c r="K24" s="531" t="s">
        <v>602</v>
      </c>
      <c r="L24" s="535">
        <f t="shared" si="1"/>
        <v>0</v>
      </c>
      <c r="M24" s="533" t="s">
        <v>601</v>
      </c>
      <c r="N24" s="671"/>
      <c r="O24" s="672"/>
      <c r="P24" s="514" t="s">
        <v>601</v>
      </c>
      <c r="Q24" s="509"/>
      <c r="R24" s="509"/>
      <c r="S24" s="509"/>
      <c r="T24" s="509"/>
      <c r="U24" s="509"/>
      <c r="V24" s="509"/>
      <c r="W24" s="510"/>
    </row>
    <row r="25" spans="1:23" ht="17.25" customHeight="1">
      <c r="A25" s="508"/>
      <c r="B25" s="669" t="str">
        <f>IF('はじめに（ほ場一覧）'!K2="","",'はじめに（ほ場一覧）'!K2)</f>
        <v/>
      </c>
      <c r="C25" s="669"/>
      <c r="D25" s="669"/>
      <c r="E25" s="668">
        <f>SUMIF('はじめに（ほ場一覧）'!C$154:C$163,必要量計算書!B25,'はじめに（ほ場一覧）'!E$154:E$163)</f>
        <v>0</v>
      </c>
      <c r="F25" s="670"/>
      <c r="G25" s="670"/>
      <c r="H25" s="514" t="s">
        <v>600</v>
      </c>
      <c r="I25" s="534">
        <f t="shared" si="0"/>
        <v>0</v>
      </c>
      <c r="J25" s="532" t="s">
        <v>601</v>
      </c>
      <c r="K25" s="531" t="s">
        <v>602</v>
      </c>
      <c r="L25" s="535">
        <f t="shared" si="1"/>
        <v>0</v>
      </c>
      <c r="M25" s="533" t="s">
        <v>601</v>
      </c>
      <c r="N25" s="671"/>
      <c r="O25" s="672"/>
      <c r="P25" s="514" t="s">
        <v>601</v>
      </c>
      <c r="Q25" s="509"/>
      <c r="R25" s="509"/>
      <c r="S25" s="509"/>
      <c r="T25" s="509"/>
      <c r="U25" s="509"/>
      <c r="V25" s="509"/>
      <c r="W25" s="510"/>
    </row>
    <row r="26" spans="1:23" ht="17.25" customHeight="1">
      <c r="A26" s="508"/>
      <c r="B26" s="669" t="str">
        <f>IF('はじめに（ほ場一覧）'!L2="","",'はじめに（ほ場一覧）'!L2)</f>
        <v/>
      </c>
      <c r="C26" s="669"/>
      <c r="D26" s="669"/>
      <c r="E26" s="668">
        <f>SUMIF('はじめに（ほ場一覧）'!C$154:C$163,必要量計算書!B26,'はじめに（ほ場一覧）'!E$154:E$163)</f>
        <v>0</v>
      </c>
      <c r="F26" s="670"/>
      <c r="G26" s="670"/>
      <c r="H26" s="514" t="s">
        <v>600</v>
      </c>
      <c r="I26" s="534">
        <f t="shared" si="0"/>
        <v>0</v>
      </c>
      <c r="J26" s="532" t="s">
        <v>601</v>
      </c>
      <c r="K26" s="531" t="s">
        <v>602</v>
      </c>
      <c r="L26" s="535">
        <f t="shared" si="1"/>
        <v>0</v>
      </c>
      <c r="M26" s="533" t="s">
        <v>601</v>
      </c>
      <c r="N26" s="671"/>
      <c r="O26" s="672"/>
      <c r="P26" s="514" t="s">
        <v>601</v>
      </c>
      <c r="Q26" s="545"/>
      <c r="R26" s="698" t="s">
        <v>626</v>
      </c>
      <c r="S26" s="698"/>
      <c r="T26" s="698"/>
      <c r="U26" s="698"/>
      <c r="V26" s="698"/>
      <c r="W26" s="699"/>
    </row>
    <row r="27" spans="1:23" ht="17.25" customHeight="1">
      <c r="A27" s="508"/>
      <c r="B27" s="666" t="s">
        <v>604</v>
      </c>
      <c r="C27" s="666"/>
      <c r="D27" s="666"/>
      <c r="E27" s="667">
        <f>SUM(E17:G26)</f>
        <v>0</v>
      </c>
      <c r="F27" s="667"/>
      <c r="G27" s="668"/>
      <c r="H27" s="514" t="s">
        <v>600</v>
      </c>
      <c r="I27" s="534">
        <f>SUM(I17:I26)</f>
        <v>0</v>
      </c>
      <c r="J27" s="532" t="s">
        <v>601</v>
      </c>
      <c r="K27" s="531" t="s">
        <v>602</v>
      </c>
      <c r="L27" s="535">
        <f>SUM(L17:L26)</f>
        <v>0</v>
      </c>
      <c r="M27" s="533" t="s">
        <v>601</v>
      </c>
      <c r="N27" s="702">
        <f>SUM(N17:O26)</f>
        <v>0</v>
      </c>
      <c r="O27" s="703"/>
      <c r="P27" s="514" t="s">
        <v>601</v>
      </c>
      <c r="Q27" s="546" t="s">
        <v>625</v>
      </c>
      <c r="R27" s="698"/>
      <c r="S27" s="698"/>
      <c r="T27" s="698"/>
      <c r="U27" s="698"/>
      <c r="V27" s="698"/>
      <c r="W27" s="699"/>
    </row>
    <row r="28" spans="1:23" ht="17.25" customHeight="1">
      <c r="A28" s="508"/>
      <c r="B28" s="513" t="s">
        <v>621</v>
      </c>
      <c r="C28" s="509"/>
      <c r="D28" s="509"/>
      <c r="E28" s="509"/>
      <c r="F28" s="509"/>
      <c r="G28" s="509"/>
      <c r="H28" s="509"/>
      <c r="I28" s="509"/>
      <c r="J28" s="509"/>
      <c r="K28" s="509"/>
      <c r="L28" s="509"/>
      <c r="M28" s="509"/>
      <c r="N28" s="509"/>
      <c r="O28" s="509"/>
      <c r="P28" s="509"/>
      <c r="Q28" s="545"/>
      <c r="R28" s="698"/>
      <c r="S28" s="698"/>
      <c r="T28" s="698"/>
      <c r="U28" s="698"/>
      <c r="V28" s="698"/>
      <c r="W28" s="699"/>
    </row>
    <row r="29" spans="1:23" ht="17.25" customHeight="1" thickBot="1">
      <c r="A29" s="516"/>
      <c r="B29" s="517"/>
      <c r="C29" s="517"/>
      <c r="D29" s="517"/>
      <c r="E29" s="517"/>
      <c r="F29" s="517"/>
      <c r="G29" s="517"/>
      <c r="H29" s="517"/>
      <c r="I29" s="517"/>
      <c r="J29" s="517"/>
      <c r="K29" s="517"/>
      <c r="L29" s="517"/>
      <c r="M29" s="517"/>
      <c r="N29" s="517"/>
      <c r="O29" s="517"/>
      <c r="P29" s="517"/>
      <c r="Q29" s="547"/>
      <c r="R29" s="700"/>
      <c r="S29" s="700"/>
      <c r="T29" s="700"/>
      <c r="U29" s="700"/>
      <c r="V29" s="700"/>
      <c r="W29" s="701"/>
    </row>
    <row r="30" spans="1:23" ht="17.25" customHeight="1" thickTop="1">
      <c r="A30" s="680" t="s">
        <v>606</v>
      </c>
      <c r="B30" s="681"/>
      <c r="C30" s="681"/>
      <c r="D30" s="681"/>
      <c r="E30" s="681"/>
      <c r="F30" s="681"/>
      <c r="G30" s="681"/>
      <c r="H30" s="681"/>
      <c r="I30" s="681"/>
      <c r="J30" s="681"/>
      <c r="K30" s="681"/>
      <c r="L30" s="681"/>
      <c r="M30" s="681"/>
      <c r="N30" s="681"/>
      <c r="O30" s="681"/>
      <c r="P30" s="681"/>
      <c r="Q30" s="681"/>
      <c r="R30" s="681"/>
      <c r="S30" s="681"/>
      <c r="T30" s="681"/>
      <c r="U30" s="681"/>
      <c r="V30" s="681"/>
      <c r="W30" s="682"/>
    </row>
    <row r="31" spans="1:23" ht="17.25" customHeight="1">
      <c r="A31" s="683"/>
      <c r="B31" s="684"/>
      <c r="C31" s="684"/>
      <c r="D31" s="684"/>
      <c r="E31" s="684"/>
      <c r="F31" s="684"/>
      <c r="G31" s="684"/>
      <c r="H31" s="684"/>
      <c r="I31" s="684"/>
      <c r="J31" s="684"/>
      <c r="K31" s="684"/>
      <c r="L31" s="684"/>
      <c r="M31" s="684"/>
      <c r="N31" s="684"/>
      <c r="O31" s="684"/>
      <c r="P31" s="684"/>
      <c r="Q31" s="684"/>
      <c r="R31" s="684"/>
      <c r="S31" s="684"/>
      <c r="T31" s="684"/>
      <c r="U31" s="684"/>
      <c r="V31" s="684"/>
      <c r="W31" s="685"/>
    </row>
    <row r="32" spans="1:23" ht="17.25" customHeight="1">
      <c r="A32" s="508" t="s">
        <v>607</v>
      </c>
      <c r="B32" s="509"/>
      <c r="C32" s="509"/>
      <c r="D32" s="509"/>
      <c r="E32" s="509"/>
      <c r="F32" s="509"/>
      <c r="G32" s="509"/>
      <c r="H32" s="509"/>
      <c r="I32" s="509"/>
      <c r="J32" s="509"/>
      <c r="K32" s="509"/>
      <c r="L32" s="509"/>
      <c r="M32" s="509"/>
      <c r="N32" s="509"/>
      <c r="O32" s="509"/>
      <c r="P32" s="509"/>
      <c r="Q32" s="509"/>
      <c r="R32" s="509"/>
      <c r="S32" s="509"/>
      <c r="T32" s="509"/>
      <c r="U32" s="509"/>
      <c r="V32" s="509"/>
      <c r="W32" s="510"/>
    </row>
    <row r="33" spans="1:23" ht="17.25" customHeight="1">
      <c r="A33" s="508"/>
      <c r="B33" s="518" t="s">
        <v>608</v>
      </c>
      <c r="C33" s="518"/>
      <c r="D33" s="518"/>
      <c r="E33" s="519" t="s">
        <v>612</v>
      </c>
      <c r="F33" s="519">
        <v>1</v>
      </c>
      <c r="G33" s="509" t="s">
        <v>611</v>
      </c>
      <c r="H33" s="509"/>
      <c r="I33" s="509"/>
      <c r="J33" s="509"/>
      <c r="K33" s="509"/>
      <c r="L33" s="509"/>
      <c r="M33" s="509"/>
      <c r="N33" s="509"/>
      <c r="O33" s="509"/>
      <c r="P33" s="509"/>
      <c r="Q33" s="509"/>
      <c r="R33" s="509"/>
      <c r="S33" s="509"/>
      <c r="T33" s="509"/>
      <c r="U33" s="509"/>
      <c r="V33" s="509"/>
      <c r="W33" s="510"/>
    </row>
    <row r="34" spans="1:23" ht="17.25" customHeight="1">
      <c r="A34" s="508"/>
      <c r="B34" s="518" t="s">
        <v>609</v>
      </c>
      <c r="C34" s="518"/>
      <c r="D34" s="520"/>
      <c r="E34" s="519" t="s">
        <v>612</v>
      </c>
      <c r="F34" s="519">
        <v>1.5</v>
      </c>
      <c r="G34" s="509" t="s">
        <v>611</v>
      </c>
      <c r="H34" s="509"/>
      <c r="I34" s="509"/>
      <c r="J34" s="509"/>
      <c r="K34" s="509"/>
      <c r="L34" s="509"/>
      <c r="M34" s="509"/>
      <c r="N34" s="509"/>
      <c r="O34" s="509"/>
      <c r="P34" s="509"/>
      <c r="Q34" s="509"/>
      <c r="R34" s="509"/>
      <c r="S34" s="509"/>
      <c r="T34" s="509"/>
      <c r="U34" s="509"/>
      <c r="V34" s="509"/>
      <c r="W34" s="510"/>
    </row>
    <row r="35" spans="1:23" ht="17.25" customHeight="1">
      <c r="A35" s="508"/>
      <c r="B35" s="509"/>
      <c r="C35" s="509"/>
      <c r="D35" s="509"/>
      <c r="E35" s="509"/>
      <c r="F35" s="509"/>
      <c r="G35" s="509"/>
      <c r="H35" s="509"/>
      <c r="I35" s="509"/>
      <c r="J35" s="509"/>
      <c r="K35" s="509"/>
      <c r="L35" s="509"/>
      <c r="M35" s="509"/>
      <c r="N35" s="509"/>
      <c r="O35" s="509"/>
      <c r="P35" s="509"/>
      <c r="Q35" s="509"/>
      <c r="R35" s="509"/>
      <c r="S35" s="509"/>
      <c r="T35" s="509"/>
      <c r="U35" s="509"/>
      <c r="V35" s="509"/>
      <c r="W35" s="510"/>
    </row>
    <row r="36" spans="1:23" ht="17.25" customHeight="1">
      <c r="A36" s="508" t="s">
        <v>610</v>
      </c>
      <c r="B36" s="509"/>
      <c r="C36" s="509"/>
      <c r="D36" s="509"/>
      <c r="E36" s="509"/>
      <c r="F36" s="509"/>
      <c r="G36" s="509"/>
      <c r="H36" s="509"/>
      <c r="I36" s="509"/>
      <c r="J36" s="509"/>
      <c r="K36" s="509"/>
      <c r="L36" s="509"/>
      <c r="M36" s="509"/>
      <c r="N36" s="509"/>
      <c r="O36" s="509"/>
      <c r="P36" s="509"/>
      <c r="Q36" s="509"/>
      <c r="R36" s="509"/>
      <c r="S36" s="509"/>
      <c r="T36" s="509"/>
      <c r="U36" s="509"/>
      <c r="V36" s="509"/>
      <c r="W36" s="510"/>
    </row>
    <row r="37" spans="1:23" ht="17.25" customHeight="1">
      <c r="A37" s="508"/>
      <c r="B37" s="509" t="s">
        <v>613</v>
      </c>
      <c r="C37" s="509"/>
      <c r="D37" s="509"/>
      <c r="E37" s="509"/>
      <c r="F37" s="509"/>
      <c r="G37" s="509"/>
      <c r="H37" s="509"/>
      <c r="I37" s="509">
        <f>'はじめに（ほ場一覧）'!$D$116</f>
        <v>0</v>
      </c>
      <c r="J37" s="509" t="s">
        <v>600</v>
      </c>
      <c r="K37" s="509"/>
      <c r="L37" s="509"/>
      <c r="M37" s="509"/>
      <c r="N37" s="509"/>
      <c r="O37" s="509"/>
      <c r="P37" s="509"/>
      <c r="Q37" s="509"/>
      <c r="R37" s="509"/>
      <c r="S37" s="509"/>
      <c r="T37" s="509"/>
      <c r="U37" s="509"/>
      <c r="V37" s="509"/>
      <c r="W37" s="510"/>
    </row>
    <row r="38" spans="1:23" ht="17.25" customHeight="1">
      <c r="A38" s="508"/>
      <c r="B38" s="509" t="s">
        <v>614</v>
      </c>
      <c r="C38" s="509"/>
      <c r="D38" s="509"/>
      <c r="E38" s="509"/>
      <c r="F38" s="509"/>
      <c r="G38" s="509"/>
      <c r="H38" s="509"/>
      <c r="I38" s="509">
        <f>SUM('はじめに（ほ場一覧）'!$E$116:$H$116)</f>
        <v>0</v>
      </c>
      <c r="J38" s="509" t="s">
        <v>600</v>
      </c>
      <c r="K38" s="509"/>
      <c r="L38" s="509"/>
      <c r="M38" s="509"/>
      <c r="N38" s="509"/>
      <c r="O38" s="509"/>
      <c r="P38" s="509"/>
      <c r="Q38" s="509"/>
      <c r="R38" s="509"/>
      <c r="S38" s="509"/>
      <c r="T38" s="509"/>
      <c r="U38" s="509"/>
      <c r="V38" s="509"/>
      <c r="W38" s="510"/>
    </row>
    <row r="39" spans="1:23" ht="17.25" customHeight="1">
      <c r="A39" s="508"/>
      <c r="B39" s="509" t="s">
        <v>608</v>
      </c>
      <c r="C39" s="509"/>
      <c r="D39" s="509"/>
      <c r="E39" s="544" t="s">
        <v>612</v>
      </c>
      <c r="F39" s="528">
        <f>$I$37*$F$33/10</f>
        <v>0</v>
      </c>
      <c r="G39" s="528" t="s">
        <v>611</v>
      </c>
      <c r="H39" s="528"/>
      <c r="I39" s="509"/>
      <c r="J39" s="509"/>
      <c r="K39" s="509"/>
      <c r="L39" s="509"/>
      <c r="M39" s="509"/>
      <c r="N39" s="509"/>
      <c r="O39" s="509"/>
      <c r="P39" s="509"/>
      <c r="Q39" s="509"/>
      <c r="R39" s="509"/>
      <c r="S39" s="509"/>
      <c r="T39" s="509"/>
      <c r="U39" s="509"/>
      <c r="V39" s="509"/>
      <c r="W39" s="510"/>
    </row>
    <row r="40" spans="1:23" ht="17.25" customHeight="1">
      <c r="A40" s="508"/>
      <c r="B40" s="509" t="s">
        <v>609</v>
      </c>
      <c r="C40" s="509"/>
      <c r="D40" s="509"/>
      <c r="E40" s="544" t="s">
        <v>612</v>
      </c>
      <c r="F40" s="528">
        <f>$I$38*$F$34/10</f>
        <v>0</v>
      </c>
      <c r="G40" s="528" t="s">
        <v>611</v>
      </c>
      <c r="H40" s="528"/>
      <c r="I40" s="509"/>
      <c r="J40" s="509"/>
      <c r="K40" s="509"/>
      <c r="L40" s="509"/>
      <c r="M40" s="509"/>
      <c r="N40" s="509"/>
      <c r="O40" s="509"/>
      <c r="P40" s="509"/>
      <c r="Q40" s="509"/>
      <c r="R40" s="509"/>
      <c r="S40" s="509"/>
      <c r="T40" s="509"/>
      <c r="U40" s="509"/>
      <c r="V40" s="509"/>
      <c r="W40" s="510"/>
    </row>
    <row r="41" spans="1:23" ht="17.25" customHeight="1">
      <c r="A41" s="508"/>
      <c r="B41" s="509"/>
      <c r="C41" s="509"/>
      <c r="D41" s="509"/>
      <c r="E41" s="509"/>
      <c r="F41" s="509"/>
      <c r="G41" s="509"/>
      <c r="H41" s="509"/>
      <c r="I41" s="509"/>
      <c r="J41" s="509"/>
      <c r="K41" s="509"/>
      <c r="L41" s="509"/>
      <c r="M41" s="509"/>
      <c r="N41" s="509"/>
      <c r="O41" s="509"/>
      <c r="P41" s="509"/>
      <c r="Q41" s="509"/>
      <c r="R41" s="509"/>
      <c r="S41" s="509"/>
      <c r="T41" s="509"/>
      <c r="U41" s="509"/>
      <c r="V41" s="509"/>
      <c r="W41" s="510"/>
    </row>
    <row r="42" spans="1:23" ht="17.25" customHeight="1">
      <c r="A42" s="508" t="s">
        <v>615</v>
      </c>
      <c r="B42" s="509"/>
      <c r="C42" s="509"/>
      <c r="D42" s="509"/>
      <c r="E42" s="509"/>
      <c r="F42" s="509"/>
      <c r="G42" s="509"/>
      <c r="H42" s="509"/>
      <c r="I42" s="509"/>
      <c r="J42" s="509"/>
      <c r="K42" s="509"/>
      <c r="L42" s="509"/>
      <c r="M42" s="509"/>
      <c r="N42" s="509"/>
      <c r="O42" s="509"/>
      <c r="P42" s="509"/>
      <c r="Q42" s="509"/>
      <c r="R42" s="509"/>
      <c r="S42" s="509"/>
      <c r="T42" s="509"/>
      <c r="U42" s="509"/>
      <c r="V42" s="509"/>
      <c r="W42" s="510"/>
    </row>
    <row r="43" spans="1:23" ht="17.25" customHeight="1">
      <c r="A43" s="508"/>
      <c r="B43" s="509" t="s">
        <v>613</v>
      </c>
      <c r="C43" s="509"/>
      <c r="D43" s="509"/>
      <c r="E43" s="509"/>
      <c r="F43" s="509"/>
      <c r="G43" s="509"/>
      <c r="H43" s="509"/>
      <c r="I43" s="509">
        <f>'はじめに（ほ場一覧）'!$D$128</f>
        <v>0</v>
      </c>
      <c r="J43" s="509" t="s">
        <v>600</v>
      </c>
      <c r="K43" s="509"/>
      <c r="L43" s="509"/>
      <c r="M43" s="509"/>
      <c r="N43" s="509"/>
      <c r="O43" s="509"/>
      <c r="P43" s="509"/>
      <c r="Q43" s="509"/>
      <c r="R43" s="509"/>
      <c r="S43" s="509"/>
      <c r="T43" s="509"/>
      <c r="U43" s="509"/>
      <c r="V43" s="509"/>
      <c r="W43" s="510"/>
    </row>
    <row r="44" spans="1:23" ht="17.25" customHeight="1">
      <c r="A44" s="508"/>
      <c r="B44" s="509" t="s">
        <v>614</v>
      </c>
      <c r="C44" s="509"/>
      <c r="D44" s="509"/>
      <c r="E44" s="509"/>
      <c r="F44" s="509"/>
      <c r="G44" s="509"/>
      <c r="H44" s="509"/>
      <c r="I44" s="509">
        <f>SUM('はじめに（ほ場一覧）'!$E$128:$H$128)</f>
        <v>0</v>
      </c>
      <c r="J44" s="509" t="s">
        <v>600</v>
      </c>
      <c r="K44" s="509"/>
      <c r="L44" s="509"/>
      <c r="M44" s="509"/>
      <c r="N44" s="509"/>
      <c r="O44" s="509"/>
      <c r="P44" s="509"/>
      <c r="Q44" s="509"/>
      <c r="R44" s="509"/>
      <c r="S44" s="509"/>
      <c r="T44" s="509"/>
      <c r="U44" s="509"/>
      <c r="V44" s="509"/>
      <c r="W44" s="510"/>
    </row>
    <row r="45" spans="1:23" ht="17.25" customHeight="1">
      <c r="A45" s="508"/>
      <c r="B45" s="509" t="s">
        <v>608</v>
      </c>
      <c r="C45" s="509"/>
      <c r="D45" s="509"/>
      <c r="E45" s="544" t="s">
        <v>612</v>
      </c>
      <c r="F45" s="528">
        <f>$I$43*$F$33/10</f>
        <v>0</v>
      </c>
      <c r="G45" s="528" t="s">
        <v>611</v>
      </c>
      <c r="H45" s="528"/>
      <c r="I45" s="509"/>
      <c r="J45" s="509"/>
      <c r="K45" s="509"/>
      <c r="L45" s="509"/>
      <c r="M45" s="509"/>
      <c r="N45" s="509"/>
      <c r="O45" s="509"/>
      <c r="P45" s="509"/>
      <c r="Q45" s="509"/>
      <c r="R45" s="509"/>
      <c r="S45" s="509"/>
      <c r="T45" s="509"/>
      <c r="U45" s="509"/>
      <c r="V45" s="509"/>
      <c r="W45" s="510"/>
    </row>
    <row r="46" spans="1:23" ht="17.25" customHeight="1">
      <c r="A46" s="508"/>
      <c r="B46" s="509" t="s">
        <v>609</v>
      </c>
      <c r="C46" s="509"/>
      <c r="D46" s="509"/>
      <c r="E46" s="544" t="s">
        <v>612</v>
      </c>
      <c r="F46" s="528">
        <f>$I$44*$F$34/10</f>
        <v>0</v>
      </c>
      <c r="G46" s="528" t="s">
        <v>611</v>
      </c>
      <c r="H46" s="528"/>
      <c r="I46" s="509"/>
      <c r="J46" s="509"/>
      <c r="K46" s="509"/>
      <c r="L46" s="509"/>
      <c r="M46" s="509"/>
      <c r="N46" s="509"/>
      <c r="O46" s="509"/>
      <c r="P46" s="509"/>
      <c r="Q46" s="509"/>
      <c r="R46" s="509"/>
      <c r="S46" s="509"/>
      <c r="T46" s="509"/>
      <c r="U46" s="509"/>
      <c r="V46" s="509"/>
      <c r="W46" s="510"/>
    </row>
    <row r="47" spans="1:23" ht="17.25" customHeight="1">
      <c r="A47" s="508"/>
      <c r="B47" s="509"/>
      <c r="C47" s="509"/>
      <c r="D47" s="509"/>
      <c r="E47" s="509"/>
      <c r="F47" s="509"/>
      <c r="G47" s="509"/>
      <c r="H47" s="509"/>
      <c r="I47" s="509"/>
      <c r="J47" s="509"/>
      <c r="K47" s="509"/>
      <c r="L47" s="509"/>
      <c r="M47" s="509"/>
      <c r="N47" s="509"/>
      <c r="O47" s="509"/>
      <c r="P47" s="509"/>
      <c r="Q47" s="509"/>
      <c r="R47" s="509"/>
      <c r="S47" s="509"/>
      <c r="T47" s="509"/>
      <c r="U47" s="509"/>
      <c r="V47" s="509"/>
      <c r="W47" s="510"/>
    </row>
    <row r="48" spans="1:23" ht="17.25" customHeight="1">
      <c r="A48" s="508" t="s">
        <v>617</v>
      </c>
      <c r="B48" s="509"/>
      <c r="C48" s="509"/>
      <c r="D48" s="509"/>
      <c r="E48" s="509"/>
      <c r="F48" s="509"/>
      <c r="G48" s="509"/>
      <c r="H48" s="509"/>
      <c r="I48" s="509"/>
      <c r="J48" s="509"/>
      <c r="K48" s="509"/>
      <c r="L48" s="509"/>
      <c r="M48" s="509"/>
      <c r="N48" s="509"/>
      <c r="O48" s="509"/>
      <c r="P48" s="509"/>
      <c r="Q48" s="521"/>
      <c r="R48" s="509"/>
      <c r="S48" s="509"/>
      <c r="T48" s="509"/>
      <c r="U48" s="509"/>
      <c r="V48" s="509"/>
      <c r="W48" s="510"/>
    </row>
    <row r="49" spans="1:23" ht="17.25" customHeight="1">
      <c r="A49" s="508"/>
      <c r="B49" s="686" t="s">
        <v>624</v>
      </c>
      <c r="C49" s="687"/>
      <c r="D49" s="688"/>
      <c r="E49" s="674" t="s">
        <v>599</v>
      </c>
      <c r="F49" s="675"/>
      <c r="G49" s="675"/>
      <c r="H49" s="675"/>
      <c r="I49" s="675"/>
      <c r="J49" s="676"/>
      <c r="K49" s="697" t="s">
        <v>618</v>
      </c>
      <c r="L49" s="695"/>
      <c r="M49" s="695"/>
      <c r="N49" s="695"/>
      <c r="O49" s="695"/>
      <c r="P49" s="696"/>
      <c r="Q49" s="674" t="s">
        <v>620</v>
      </c>
      <c r="R49" s="675"/>
      <c r="S49" s="675"/>
      <c r="T49" s="675"/>
      <c r="U49" s="675"/>
      <c r="V49" s="676"/>
      <c r="W49" s="510"/>
    </row>
    <row r="50" spans="1:23" ht="17.25" customHeight="1">
      <c r="A50" s="508"/>
      <c r="B50" s="689"/>
      <c r="C50" s="690"/>
      <c r="D50" s="691"/>
      <c r="E50" s="677" t="s">
        <v>608</v>
      </c>
      <c r="F50" s="678"/>
      <c r="G50" s="679" t="s">
        <v>619</v>
      </c>
      <c r="H50" s="678"/>
      <c r="I50" s="675" t="s">
        <v>604</v>
      </c>
      <c r="J50" s="676"/>
      <c r="K50" s="692" t="s">
        <v>608</v>
      </c>
      <c r="L50" s="693"/>
      <c r="M50" s="694" t="s">
        <v>619</v>
      </c>
      <c r="N50" s="693"/>
      <c r="O50" s="695" t="s">
        <v>604</v>
      </c>
      <c r="P50" s="696"/>
      <c r="Q50" s="677" t="s">
        <v>608</v>
      </c>
      <c r="R50" s="678"/>
      <c r="S50" s="679" t="s">
        <v>619</v>
      </c>
      <c r="T50" s="678"/>
      <c r="U50" s="675" t="s">
        <v>604</v>
      </c>
      <c r="V50" s="676"/>
      <c r="W50" s="510"/>
    </row>
    <row r="51" spans="1:23" ht="17.25" customHeight="1">
      <c r="A51" s="508"/>
      <c r="B51" s="669" t="str">
        <f>IF('はじめに（ほ場一覧）'!C2="","",'はじめに（ほ場一覧）'!C2)</f>
        <v>○○　○○</v>
      </c>
      <c r="C51" s="669"/>
      <c r="D51" s="669"/>
      <c r="E51" s="522">
        <f>'はじめに（ほ場一覧）'!M154</f>
        <v>0</v>
      </c>
      <c r="F51" s="523" t="s">
        <v>600</v>
      </c>
      <c r="G51" s="522">
        <f>'はじめに（ほ場一覧）'!N154</f>
        <v>0</v>
      </c>
      <c r="H51" s="523" t="s">
        <v>600</v>
      </c>
      <c r="I51" s="515">
        <f>E51+G51</f>
        <v>0</v>
      </c>
      <c r="J51" s="524" t="s">
        <v>600</v>
      </c>
      <c r="K51" s="536">
        <f>E51*$F$33/10</f>
        <v>0</v>
      </c>
      <c r="L51" s="530" t="s">
        <v>623</v>
      </c>
      <c r="M51" s="537">
        <f>G51*$F$34/10</f>
        <v>0</v>
      </c>
      <c r="N51" s="530" t="s">
        <v>623</v>
      </c>
      <c r="O51" s="538">
        <f t="shared" ref="O51:O60" si="4">K51+M51</f>
        <v>0</v>
      </c>
      <c r="P51" s="530" t="s">
        <v>623</v>
      </c>
      <c r="Q51" s="539"/>
      <c r="R51" s="523" t="s">
        <v>623</v>
      </c>
      <c r="S51" s="541"/>
      <c r="T51" s="523" t="s">
        <v>623</v>
      </c>
      <c r="U51" s="543">
        <f t="shared" ref="U51:U60" si="5">Q51+S51</f>
        <v>0</v>
      </c>
      <c r="V51" s="523" t="s">
        <v>623</v>
      </c>
      <c r="W51" s="510"/>
    </row>
    <row r="52" spans="1:23" ht="17.25" customHeight="1">
      <c r="A52" s="508"/>
      <c r="B52" s="669" t="str">
        <f>IF('はじめに（ほ場一覧）'!D2="","",'はじめに（ほ場一覧）'!D2)</f>
        <v>△△　△△</v>
      </c>
      <c r="C52" s="669"/>
      <c r="D52" s="669"/>
      <c r="E52" s="522">
        <f>'はじめに（ほ場一覧）'!M155</f>
        <v>0</v>
      </c>
      <c r="F52" s="523" t="s">
        <v>600</v>
      </c>
      <c r="G52" s="522">
        <f>'はじめに（ほ場一覧）'!N155</f>
        <v>0</v>
      </c>
      <c r="H52" s="523" t="s">
        <v>600</v>
      </c>
      <c r="I52" s="515">
        <f t="shared" ref="I52:I60" si="6">E52+G52</f>
        <v>0</v>
      </c>
      <c r="J52" s="524" t="s">
        <v>600</v>
      </c>
      <c r="K52" s="536">
        <f t="shared" ref="K52:K60" si="7">E52*$F$33/10</f>
        <v>0</v>
      </c>
      <c r="L52" s="530" t="s">
        <v>623</v>
      </c>
      <c r="M52" s="537">
        <f t="shared" ref="M52:M60" si="8">G52*$F$34/10</f>
        <v>0</v>
      </c>
      <c r="N52" s="530" t="s">
        <v>623</v>
      </c>
      <c r="O52" s="538">
        <f t="shared" si="4"/>
        <v>0</v>
      </c>
      <c r="P52" s="530" t="s">
        <v>623</v>
      </c>
      <c r="Q52" s="539"/>
      <c r="R52" s="523" t="s">
        <v>623</v>
      </c>
      <c r="S52" s="541"/>
      <c r="T52" s="523" t="s">
        <v>623</v>
      </c>
      <c r="U52" s="543">
        <f t="shared" si="5"/>
        <v>0</v>
      </c>
      <c r="V52" s="523" t="s">
        <v>623</v>
      </c>
      <c r="W52" s="510"/>
    </row>
    <row r="53" spans="1:23" ht="17.25" customHeight="1">
      <c r="A53" s="508"/>
      <c r="B53" s="669" t="str">
        <f>IF('はじめに（ほ場一覧）'!E2="","",'はじめに（ほ場一覧）'!E2)</f>
        <v>□□　□□</v>
      </c>
      <c r="C53" s="669"/>
      <c r="D53" s="669"/>
      <c r="E53" s="522">
        <f>'はじめに（ほ場一覧）'!M156</f>
        <v>0</v>
      </c>
      <c r="F53" s="523" t="s">
        <v>600</v>
      </c>
      <c r="G53" s="522">
        <f>'はじめに（ほ場一覧）'!N156</f>
        <v>0</v>
      </c>
      <c r="H53" s="523" t="s">
        <v>600</v>
      </c>
      <c r="I53" s="515">
        <f t="shared" si="6"/>
        <v>0</v>
      </c>
      <c r="J53" s="524" t="s">
        <v>600</v>
      </c>
      <c r="K53" s="536">
        <f t="shared" si="7"/>
        <v>0</v>
      </c>
      <c r="L53" s="530" t="s">
        <v>623</v>
      </c>
      <c r="M53" s="537">
        <f t="shared" si="8"/>
        <v>0</v>
      </c>
      <c r="N53" s="530" t="s">
        <v>623</v>
      </c>
      <c r="O53" s="538">
        <f t="shared" si="4"/>
        <v>0</v>
      </c>
      <c r="P53" s="530" t="s">
        <v>623</v>
      </c>
      <c r="Q53" s="539"/>
      <c r="R53" s="523" t="s">
        <v>623</v>
      </c>
      <c r="S53" s="541"/>
      <c r="T53" s="523" t="s">
        <v>623</v>
      </c>
      <c r="U53" s="543">
        <f t="shared" si="5"/>
        <v>0</v>
      </c>
      <c r="V53" s="523" t="s">
        <v>623</v>
      </c>
      <c r="W53" s="510"/>
    </row>
    <row r="54" spans="1:23" ht="17.25" customHeight="1">
      <c r="A54" s="508"/>
      <c r="B54" s="669" t="str">
        <f>IF('はじめに（ほ場一覧）'!F2="","",'はじめに（ほ場一覧）'!F2)</f>
        <v/>
      </c>
      <c r="C54" s="669"/>
      <c r="D54" s="669"/>
      <c r="E54" s="522">
        <f>'はじめに（ほ場一覧）'!M157</f>
        <v>0</v>
      </c>
      <c r="F54" s="523" t="s">
        <v>600</v>
      </c>
      <c r="G54" s="522">
        <f>'はじめに（ほ場一覧）'!N157</f>
        <v>0</v>
      </c>
      <c r="H54" s="523" t="s">
        <v>600</v>
      </c>
      <c r="I54" s="515">
        <f t="shared" si="6"/>
        <v>0</v>
      </c>
      <c r="J54" s="524" t="s">
        <v>600</v>
      </c>
      <c r="K54" s="536">
        <f t="shared" si="7"/>
        <v>0</v>
      </c>
      <c r="L54" s="530" t="s">
        <v>623</v>
      </c>
      <c r="M54" s="537">
        <f t="shared" si="8"/>
        <v>0</v>
      </c>
      <c r="N54" s="530" t="s">
        <v>623</v>
      </c>
      <c r="O54" s="538">
        <f t="shared" si="4"/>
        <v>0</v>
      </c>
      <c r="P54" s="530" t="s">
        <v>623</v>
      </c>
      <c r="Q54" s="539"/>
      <c r="R54" s="523" t="s">
        <v>623</v>
      </c>
      <c r="S54" s="541"/>
      <c r="T54" s="523" t="s">
        <v>623</v>
      </c>
      <c r="U54" s="543">
        <f t="shared" si="5"/>
        <v>0</v>
      </c>
      <c r="V54" s="523" t="s">
        <v>623</v>
      </c>
      <c r="W54" s="510"/>
    </row>
    <row r="55" spans="1:23" ht="17.25" customHeight="1">
      <c r="A55" s="508"/>
      <c r="B55" s="669" t="str">
        <f>IF('はじめに（ほ場一覧）'!G2="","",'はじめに（ほ場一覧）'!G2)</f>
        <v/>
      </c>
      <c r="C55" s="669"/>
      <c r="D55" s="669"/>
      <c r="E55" s="522">
        <f>'はじめに（ほ場一覧）'!M158</f>
        <v>0</v>
      </c>
      <c r="F55" s="523" t="s">
        <v>600</v>
      </c>
      <c r="G55" s="522">
        <f>'はじめに（ほ場一覧）'!N158</f>
        <v>0</v>
      </c>
      <c r="H55" s="523" t="s">
        <v>600</v>
      </c>
      <c r="I55" s="515">
        <f t="shared" ref="I55:I57" si="9">E55+G55</f>
        <v>0</v>
      </c>
      <c r="J55" s="524" t="s">
        <v>600</v>
      </c>
      <c r="K55" s="536">
        <f t="shared" ref="K55:K57" si="10">E55*$F$33/10</f>
        <v>0</v>
      </c>
      <c r="L55" s="530" t="s">
        <v>623</v>
      </c>
      <c r="M55" s="537">
        <f t="shared" ref="M55:M57" si="11">G55*$F$34/10</f>
        <v>0</v>
      </c>
      <c r="N55" s="530" t="s">
        <v>623</v>
      </c>
      <c r="O55" s="538">
        <f t="shared" si="4"/>
        <v>0</v>
      </c>
      <c r="P55" s="530" t="s">
        <v>623</v>
      </c>
      <c r="Q55" s="539"/>
      <c r="R55" s="523" t="s">
        <v>623</v>
      </c>
      <c r="S55" s="541"/>
      <c r="T55" s="523" t="s">
        <v>623</v>
      </c>
      <c r="U55" s="543">
        <f t="shared" si="5"/>
        <v>0</v>
      </c>
      <c r="V55" s="523" t="s">
        <v>623</v>
      </c>
      <c r="W55" s="510"/>
    </row>
    <row r="56" spans="1:23" ht="17.25" customHeight="1">
      <c r="A56" s="508"/>
      <c r="B56" s="669" t="str">
        <f>IF('はじめに（ほ場一覧）'!H2="","",'はじめに（ほ場一覧）'!H2)</f>
        <v/>
      </c>
      <c r="C56" s="669"/>
      <c r="D56" s="669"/>
      <c r="E56" s="522">
        <f>'はじめに（ほ場一覧）'!M159</f>
        <v>0</v>
      </c>
      <c r="F56" s="523" t="s">
        <v>600</v>
      </c>
      <c r="G56" s="522">
        <f>'はじめに（ほ場一覧）'!N159</f>
        <v>0</v>
      </c>
      <c r="H56" s="523" t="s">
        <v>600</v>
      </c>
      <c r="I56" s="515">
        <f t="shared" si="9"/>
        <v>0</v>
      </c>
      <c r="J56" s="524" t="s">
        <v>600</v>
      </c>
      <c r="K56" s="536">
        <f t="shared" si="10"/>
        <v>0</v>
      </c>
      <c r="L56" s="530" t="s">
        <v>623</v>
      </c>
      <c r="M56" s="537">
        <f t="shared" si="11"/>
        <v>0</v>
      </c>
      <c r="N56" s="530" t="s">
        <v>623</v>
      </c>
      <c r="O56" s="538">
        <f t="shared" si="4"/>
        <v>0</v>
      </c>
      <c r="P56" s="530" t="s">
        <v>623</v>
      </c>
      <c r="Q56" s="539"/>
      <c r="R56" s="523" t="s">
        <v>623</v>
      </c>
      <c r="S56" s="541"/>
      <c r="T56" s="523" t="s">
        <v>623</v>
      </c>
      <c r="U56" s="543">
        <f t="shared" si="5"/>
        <v>0</v>
      </c>
      <c r="V56" s="523" t="s">
        <v>623</v>
      </c>
      <c r="W56" s="510"/>
    </row>
    <row r="57" spans="1:23" ht="17.25" customHeight="1">
      <c r="A57" s="508"/>
      <c r="B57" s="669" t="str">
        <f>IF('はじめに（ほ場一覧）'!I2="","",'はじめに（ほ場一覧）'!I2)</f>
        <v/>
      </c>
      <c r="C57" s="669"/>
      <c r="D57" s="669"/>
      <c r="E57" s="522">
        <f>'はじめに（ほ場一覧）'!M160</f>
        <v>0</v>
      </c>
      <c r="F57" s="523" t="s">
        <v>600</v>
      </c>
      <c r="G57" s="522">
        <f>'はじめに（ほ場一覧）'!N160</f>
        <v>0</v>
      </c>
      <c r="H57" s="523" t="s">
        <v>600</v>
      </c>
      <c r="I57" s="515">
        <f t="shared" si="9"/>
        <v>0</v>
      </c>
      <c r="J57" s="524" t="s">
        <v>600</v>
      </c>
      <c r="K57" s="536">
        <f t="shared" si="10"/>
        <v>0</v>
      </c>
      <c r="L57" s="530" t="s">
        <v>623</v>
      </c>
      <c r="M57" s="537">
        <f t="shared" si="11"/>
        <v>0</v>
      </c>
      <c r="N57" s="530" t="s">
        <v>623</v>
      </c>
      <c r="O57" s="538">
        <f t="shared" si="4"/>
        <v>0</v>
      </c>
      <c r="P57" s="530" t="s">
        <v>623</v>
      </c>
      <c r="Q57" s="539"/>
      <c r="R57" s="523" t="s">
        <v>623</v>
      </c>
      <c r="S57" s="541"/>
      <c r="T57" s="523" t="s">
        <v>623</v>
      </c>
      <c r="U57" s="543">
        <f t="shared" si="5"/>
        <v>0</v>
      </c>
      <c r="V57" s="523" t="s">
        <v>623</v>
      </c>
      <c r="W57" s="510"/>
    </row>
    <row r="58" spans="1:23" ht="17.25" customHeight="1">
      <c r="A58" s="508"/>
      <c r="B58" s="669" t="str">
        <f>IF('はじめに（ほ場一覧）'!J2="","",'はじめに（ほ場一覧）'!J2)</f>
        <v/>
      </c>
      <c r="C58" s="669"/>
      <c r="D58" s="669"/>
      <c r="E58" s="522">
        <f>'はじめに（ほ場一覧）'!M161</f>
        <v>0</v>
      </c>
      <c r="F58" s="523" t="s">
        <v>600</v>
      </c>
      <c r="G58" s="522">
        <f>'はじめに（ほ場一覧）'!N161</f>
        <v>0</v>
      </c>
      <c r="H58" s="523" t="s">
        <v>600</v>
      </c>
      <c r="I58" s="515">
        <f t="shared" si="6"/>
        <v>0</v>
      </c>
      <c r="J58" s="524" t="s">
        <v>600</v>
      </c>
      <c r="K58" s="536">
        <f t="shared" si="7"/>
        <v>0</v>
      </c>
      <c r="L58" s="530" t="s">
        <v>623</v>
      </c>
      <c r="M58" s="537">
        <f t="shared" si="8"/>
        <v>0</v>
      </c>
      <c r="N58" s="530" t="s">
        <v>623</v>
      </c>
      <c r="O58" s="538">
        <f t="shared" si="4"/>
        <v>0</v>
      </c>
      <c r="P58" s="530" t="s">
        <v>623</v>
      </c>
      <c r="Q58" s="539"/>
      <c r="R58" s="523" t="s">
        <v>623</v>
      </c>
      <c r="S58" s="541"/>
      <c r="T58" s="523" t="s">
        <v>623</v>
      </c>
      <c r="U58" s="543">
        <f t="shared" si="5"/>
        <v>0</v>
      </c>
      <c r="V58" s="523" t="s">
        <v>623</v>
      </c>
      <c r="W58" s="510"/>
    </row>
    <row r="59" spans="1:23" ht="17.25" customHeight="1">
      <c r="A59" s="508"/>
      <c r="B59" s="669" t="str">
        <f>IF('はじめに（ほ場一覧）'!K2="","",'はじめに（ほ場一覧）'!K2)</f>
        <v/>
      </c>
      <c r="C59" s="669"/>
      <c r="D59" s="669"/>
      <c r="E59" s="522">
        <f>'はじめに（ほ場一覧）'!M162</f>
        <v>0</v>
      </c>
      <c r="F59" s="523" t="s">
        <v>600</v>
      </c>
      <c r="G59" s="522">
        <f>'はじめに（ほ場一覧）'!N162</f>
        <v>0</v>
      </c>
      <c r="H59" s="523" t="s">
        <v>600</v>
      </c>
      <c r="I59" s="515">
        <f t="shared" si="6"/>
        <v>0</v>
      </c>
      <c r="J59" s="524" t="s">
        <v>600</v>
      </c>
      <c r="K59" s="536">
        <f t="shared" si="7"/>
        <v>0</v>
      </c>
      <c r="L59" s="530" t="s">
        <v>623</v>
      </c>
      <c r="M59" s="537">
        <f t="shared" si="8"/>
        <v>0</v>
      </c>
      <c r="N59" s="530" t="s">
        <v>623</v>
      </c>
      <c r="O59" s="538">
        <f t="shared" si="4"/>
        <v>0</v>
      </c>
      <c r="P59" s="530" t="s">
        <v>623</v>
      </c>
      <c r="Q59" s="539"/>
      <c r="R59" s="523" t="s">
        <v>623</v>
      </c>
      <c r="S59" s="541"/>
      <c r="T59" s="523" t="s">
        <v>623</v>
      </c>
      <c r="U59" s="543">
        <f t="shared" si="5"/>
        <v>0</v>
      </c>
      <c r="V59" s="523" t="s">
        <v>623</v>
      </c>
      <c r="W59" s="510"/>
    </row>
    <row r="60" spans="1:23" ht="17.25" customHeight="1">
      <c r="A60" s="508"/>
      <c r="B60" s="669" t="str">
        <f>IF('はじめに（ほ場一覧）'!L2="","",'はじめに（ほ場一覧）'!L2)</f>
        <v/>
      </c>
      <c r="C60" s="669"/>
      <c r="D60" s="669"/>
      <c r="E60" s="522">
        <f>'はじめに（ほ場一覧）'!M163</f>
        <v>0</v>
      </c>
      <c r="F60" s="523" t="s">
        <v>600</v>
      </c>
      <c r="G60" s="522">
        <f>'はじめに（ほ場一覧）'!N163</f>
        <v>0</v>
      </c>
      <c r="H60" s="523" t="s">
        <v>600</v>
      </c>
      <c r="I60" s="515">
        <f t="shared" si="6"/>
        <v>0</v>
      </c>
      <c r="J60" s="524" t="s">
        <v>600</v>
      </c>
      <c r="K60" s="536">
        <f t="shared" si="7"/>
        <v>0</v>
      </c>
      <c r="L60" s="530" t="s">
        <v>623</v>
      </c>
      <c r="M60" s="537">
        <f t="shared" si="8"/>
        <v>0</v>
      </c>
      <c r="N60" s="530" t="s">
        <v>623</v>
      </c>
      <c r="O60" s="538">
        <f t="shared" si="4"/>
        <v>0</v>
      </c>
      <c r="P60" s="530" t="s">
        <v>623</v>
      </c>
      <c r="Q60" s="539"/>
      <c r="R60" s="523" t="s">
        <v>623</v>
      </c>
      <c r="S60" s="541"/>
      <c r="T60" s="523" t="s">
        <v>623</v>
      </c>
      <c r="U60" s="543">
        <f t="shared" si="5"/>
        <v>0</v>
      </c>
      <c r="V60" s="523" t="s">
        <v>623</v>
      </c>
      <c r="W60" s="510"/>
    </row>
    <row r="61" spans="1:23" ht="17.25" customHeight="1">
      <c r="A61" s="508"/>
      <c r="B61" s="674" t="s">
        <v>604</v>
      </c>
      <c r="C61" s="675"/>
      <c r="D61" s="676"/>
      <c r="E61" s="522">
        <f>SUM(E51:E60)</f>
        <v>0</v>
      </c>
      <c r="F61" s="523" t="s">
        <v>600</v>
      </c>
      <c r="G61" s="525">
        <f>SUM(G51:G60)</f>
        <v>0</v>
      </c>
      <c r="H61" s="523" t="s">
        <v>600</v>
      </c>
      <c r="I61" s="515">
        <f>SUM(I51:I60)</f>
        <v>0</v>
      </c>
      <c r="J61" s="524" t="s">
        <v>600</v>
      </c>
      <c r="K61" s="536">
        <f>SUM(K51:K60)</f>
        <v>0</v>
      </c>
      <c r="L61" s="530" t="s">
        <v>623</v>
      </c>
      <c r="M61" s="537">
        <f>SUM(M51:M60)</f>
        <v>0</v>
      </c>
      <c r="N61" s="530" t="s">
        <v>623</v>
      </c>
      <c r="O61" s="538">
        <f>SUM(O51:O60)</f>
        <v>0</v>
      </c>
      <c r="P61" s="530" t="s">
        <v>623</v>
      </c>
      <c r="Q61" s="540">
        <f>SUM(Q51:Q60)</f>
        <v>0</v>
      </c>
      <c r="R61" s="523" t="s">
        <v>623</v>
      </c>
      <c r="S61" s="542">
        <f>SUM(S51:S60)</f>
        <v>0</v>
      </c>
      <c r="T61" s="523" t="s">
        <v>623</v>
      </c>
      <c r="U61" s="543">
        <f>SUM(U51:U60)</f>
        <v>0</v>
      </c>
      <c r="V61" s="523" t="s">
        <v>623</v>
      </c>
      <c r="W61" s="510"/>
    </row>
    <row r="62" spans="1:23" ht="17.25" customHeight="1">
      <c r="A62" s="508"/>
      <c r="B62" s="513" t="s">
        <v>622</v>
      </c>
      <c r="C62" s="509"/>
      <c r="D62" s="509"/>
      <c r="E62" s="509"/>
      <c r="F62" s="509"/>
      <c r="G62" s="509"/>
      <c r="H62" s="509"/>
      <c r="I62" s="509"/>
      <c r="J62" s="509"/>
      <c r="K62" s="509"/>
      <c r="L62" s="509"/>
      <c r="M62" s="509"/>
      <c r="N62" s="509"/>
      <c r="O62" s="509"/>
      <c r="P62" s="509"/>
      <c r="Q62" s="526"/>
      <c r="R62" s="509"/>
      <c r="S62" s="509"/>
      <c r="T62" s="509"/>
      <c r="U62" s="509"/>
      <c r="V62" s="509"/>
      <c r="W62" s="510"/>
    </row>
    <row r="63" spans="1:23" ht="17.25" customHeight="1" thickBot="1">
      <c r="A63" s="516"/>
      <c r="B63" s="517"/>
      <c r="C63" s="517"/>
      <c r="D63" s="517"/>
      <c r="E63" s="517"/>
      <c r="F63" s="517"/>
      <c r="G63" s="517"/>
      <c r="H63" s="517"/>
      <c r="I63" s="517"/>
      <c r="J63" s="517"/>
      <c r="K63" s="517"/>
      <c r="L63" s="517"/>
      <c r="M63" s="517"/>
      <c r="N63" s="517"/>
      <c r="O63" s="517"/>
      <c r="P63" s="517"/>
      <c r="Q63" s="517"/>
      <c r="R63" s="517"/>
      <c r="S63" s="517"/>
      <c r="T63" s="517"/>
      <c r="U63" s="517"/>
      <c r="V63" s="517"/>
      <c r="W63" s="527"/>
    </row>
    <row r="64" spans="1:23" ht="17.25" customHeight="1" thickTop="1"/>
  </sheetData>
  <mergeCells count="64">
    <mergeCell ref="R26:W29"/>
    <mergeCell ref="A1:W2"/>
    <mergeCell ref="B21:D21"/>
    <mergeCell ref="E21:G21"/>
    <mergeCell ref="N21:O21"/>
    <mergeCell ref="B22:D22"/>
    <mergeCell ref="E22:G22"/>
    <mergeCell ref="N22:O22"/>
    <mergeCell ref="N24:O24"/>
    <mergeCell ref="N25:O25"/>
    <mergeCell ref="N26:O26"/>
    <mergeCell ref="N27:O27"/>
    <mergeCell ref="N16:P16"/>
    <mergeCell ref="N23:O23"/>
    <mergeCell ref="N17:O17"/>
    <mergeCell ref="N18:O18"/>
    <mergeCell ref="Q49:V49"/>
    <mergeCell ref="Q50:R50"/>
    <mergeCell ref="S50:T50"/>
    <mergeCell ref="U50:V50"/>
    <mergeCell ref="A30:W31"/>
    <mergeCell ref="B49:D50"/>
    <mergeCell ref="E49:J49"/>
    <mergeCell ref="I50:J50"/>
    <mergeCell ref="K50:L50"/>
    <mergeCell ref="M50:N50"/>
    <mergeCell ref="O50:P50"/>
    <mergeCell ref="K49:P49"/>
    <mergeCell ref="B59:D59"/>
    <mergeCell ref="B60:D60"/>
    <mergeCell ref="B61:D61"/>
    <mergeCell ref="E50:F50"/>
    <mergeCell ref="G50:H50"/>
    <mergeCell ref="B57:D57"/>
    <mergeCell ref="B56:D56"/>
    <mergeCell ref="B55:D55"/>
    <mergeCell ref="B51:D51"/>
    <mergeCell ref="B52:D52"/>
    <mergeCell ref="B53:D53"/>
    <mergeCell ref="B54:D54"/>
    <mergeCell ref="B58:D58"/>
    <mergeCell ref="N19:O19"/>
    <mergeCell ref="N20:O20"/>
    <mergeCell ref="B16:D16"/>
    <mergeCell ref="E16:H16"/>
    <mergeCell ref="I16:M16"/>
    <mergeCell ref="E17:G17"/>
    <mergeCell ref="E18:G18"/>
    <mergeCell ref="E19:G19"/>
    <mergeCell ref="E20:G20"/>
    <mergeCell ref="B17:D17"/>
    <mergeCell ref="B18:D18"/>
    <mergeCell ref="B19:D19"/>
    <mergeCell ref="B20:D20"/>
    <mergeCell ref="B27:D27"/>
    <mergeCell ref="E27:G27"/>
    <mergeCell ref="B23:D23"/>
    <mergeCell ref="E23:G23"/>
    <mergeCell ref="B26:D26"/>
    <mergeCell ref="E24:G24"/>
    <mergeCell ref="E25:G25"/>
    <mergeCell ref="E26:G26"/>
    <mergeCell ref="B24:D24"/>
    <mergeCell ref="B25:D25"/>
  </mergeCells>
  <phoneticPr fontId="16"/>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V33"/>
  <sheetViews>
    <sheetView view="pageBreakPreview" zoomScaleNormal="100" zoomScaleSheetLayoutView="100" workbookViewId="0">
      <selection activeCell="AC13" sqref="AC13"/>
    </sheetView>
  </sheetViews>
  <sheetFormatPr defaultColWidth="9.140625" defaultRowHeight="17.100000000000001" customHeight="1"/>
  <cols>
    <col min="1" max="1" width="3" style="2" customWidth="1"/>
    <col min="2" max="23" width="4.7109375" style="2" customWidth="1"/>
    <col min="24" max="25" width="3" style="2" customWidth="1"/>
    <col min="26" max="16384" width="9.140625" style="2"/>
  </cols>
  <sheetData>
    <row r="1" spans="2:22" ht="18.75" customHeight="1"/>
    <row r="3" spans="2:22" ht="17.100000000000001" customHeight="1">
      <c r="B3" s="6" t="s">
        <v>128</v>
      </c>
    </row>
    <row r="4" spans="2:22" ht="17.100000000000001" customHeight="1">
      <c r="Q4" s="706">
        <f>'はじめに（PC）'!D8</f>
        <v>45471</v>
      </c>
      <c r="R4" s="706"/>
      <c r="S4" s="706"/>
      <c r="T4" s="706"/>
      <c r="U4" s="706"/>
      <c r="V4" s="706"/>
    </row>
    <row r="6" spans="2:22" ht="17.100000000000001" customHeight="1">
      <c r="B6" s="2" t="s">
        <v>1</v>
      </c>
      <c r="C6" s="707" t="str">
        <f>'はじめに（PC）'!D3&amp;""</f>
        <v>鳥取市</v>
      </c>
      <c r="D6" s="707"/>
      <c r="E6" s="707"/>
      <c r="F6" s="707"/>
      <c r="G6" s="274" t="s">
        <v>530</v>
      </c>
      <c r="H6" s="274"/>
    </row>
    <row r="8" spans="2:22" ht="17.100000000000001" customHeight="1">
      <c r="Q8" s="705" t="str">
        <f>'はじめに（PC）'!D4&amp;""</f>
        <v>○○組織</v>
      </c>
      <c r="R8" s="705"/>
      <c r="S8" s="705"/>
      <c r="T8" s="705"/>
      <c r="U8" s="705"/>
      <c r="V8" s="705"/>
    </row>
    <row r="9" spans="2:22" ht="17.100000000000001" customHeight="1">
      <c r="Q9" s="705" t="str">
        <f>'はじめに（PC）'!D5&amp;""</f>
        <v>○○　○○</v>
      </c>
      <c r="R9" s="705"/>
      <c r="S9" s="705"/>
      <c r="T9" s="705"/>
      <c r="U9" s="705"/>
      <c r="V9" s="705"/>
    </row>
    <row r="10" spans="2:22" ht="17.100000000000001" customHeight="1">
      <c r="V10" s="4"/>
    </row>
    <row r="12" spans="2:22" ht="17.100000000000001" customHeight="1">
      <c r="B12" s="32"/>
      <c r="C12" s="32"/>
      <c r="D12" s="708" t="s">
        <v>129</v>
      </c>
      <c r="E12" s="709"/>
      <c r="F12" s="709"/>
      <c r="G12" s="709"/>
      <c r="H12" s="709"/>
      <c r="I12" s="709"/>
      <c r="J12" s="709"/>
      <c r="K12" s="709"/>
      <c r="L12" s="709"/>
      <c r="M12" s="709"/>
      <c r="N12" s="709"/>
      <c r="O12" s="709"/>
      <c r="P12" s="709"/>
      <c r="Q12" s="709"/>
      <c r="R12" s="709"/>
      <c r="S12" s="709"/>
      <c r="T12" s="709"/>
      <c r="U12" s="32"/>
      <c r="V12" s="32"/>
    </row>
    <row r="14" spans="2:22" ht="47.25" customHeight="1">
      <c r="B14" s="2" t="s">
        <v>1</v>
      </c>
      <c r="C14" s="709" t="s">
        <v>130</v>
      </c>
      <c r="D14" s="709"/>
      <c r="E14" s="709"/>
      <c r="F14" s="709"/>
      <c r="G14" s="709"/>
      <c r="H14" s="709"/>
      <c r="I14" s="709"/>
      <c r="J14" s="709"/>
      <c r="K14" s="709"/>
      <c r="L14" s="709"/>
      <c r="M14" s="709"/>
      <c r="N14" s="709"/>
      <c r="O14" s="709"/>
      <c r="P14" s="709"/>
      <c r="Q14" s="709"/>
      <c r="R14" s="709"/>
      <c r="S14" s="709"/>
      <c r="T14" s="709"/>
      <c r="U14" s="709"/>
      <c r="V14" s="709"/>
    </row>
    <row r="15" spans="2:22" ht="18.95" customHeight="1"/>
    <row r="16" spans="2:22" ht="18.95" customHeight="1">
      <c r="B16" s="710" t="s">
        <v>6</v>
      </c>
      <c r="C16" s="710"/>
      <c r="D16" s="710"/>
      <c r="E16" s="710"/>
      <c r="F16" s="710"/>
      <c r="G16" s="710"/>
      <c r="H16" s="710"/>
      <c r="I16" s="710"/>
      <c r="J16" s="710"/>
      <c r="K16" s="710"/>
      <c r="L16" s="710"/>
      <c r="M16" s="710"/>
      <c r="N16" s="710"/>
      <c r="O16" s="710"/>
      <c r="P16" s="710"/>
      <c r="Q16" s="710"/>
      <c r="R16" s="710"/>
      <c r="S16" s="710"/>
      <c r="T16" s="710"/>
      <c r="U16" s="710"/>
      <c r="V16" s="710"/>
    </row>
    <row r="17" spans="3:22" ht="18.95" customHeight="1"/>
    <row r="18" spans="3:22" ht="18.95" customHeight="1">
      <c r="C18" s="33" t="s">
        <v>131</v>
      </c>
      <c r="D18" s="2" t="s">
        <v>132</v>
      </c>
      <c r="G18" s="711"/>
      <c r="H18" s="711"/>
      <c r="I18" s="711"/>
      <c r="J18" s="711"/>
      <c r="K18" s="711"/>
      <c r="L18" s="711"/>
      <c r="M18" s="711"/>
    </row>
    <row r="19" spans="3:22" ht="18.95" customHeight="1">
      <c r="C19" s="34"/>
    </row>
    <row r="20" spans="3:22" ht="18.95" customHeight="1">
      <c r="C20" s="33" t="s">
        <v>133</v>
      </c>
      <c r="D20" s="2" t="s">
        <v>134</v>
      </c>
    </row>
    <row r="21" spans="3:22" ht="18.95" customHeight="1">
      <c r="C21" s="34"/>
      <c r="D21" s="35" t="s">
        <v>17</v>
      </c>
      <c r="E21" s="2" t="s">
        <v>135</v>
      </c>
    </row>
    <row r="22" spans="3:22" ht="18.95" customHeight="1">
      <c r="C22" s="34"/>
      <c r="D22" s="35" t="s">
        <v>17</v>
      </c>
      <c r="E22" s="2" t="s">
        <v>136</v>
      </c>
    </row>
    <row r="23" spans="3:22" ht="18.95" customHeight="1">
      <c r="C23" s="34"/>
      <c r="D23" s="495" t="s">
        <v>533</v>
      </c>
      <c r="E23" s="2" t="s">
        <v>137</v>
      </c>
    </row>
    <row r="24" spans="3:22" ht="18.95" customHeight="1">
      <c r="C24" s="34"/>
      <c r="D24" s="36"/>
    </row>
    <row r="25" spans="3:22" ht="18.95" customHeight="1">
      <c r="C25" s="33" t="s">
        <v>138</v>
      </c>
      <c r="D25" s="2" t="s">
        <v>139</v>
      </c>
    </row>
    <row r="26" spans="3:22" ht="18.95" customHeight="1">
      <c r="C26" s="33"/>
      <c r="D26" s="35" t="s">
        <v>17</v>
      </c>
      <c r="E26" s="2" t="s">
        <v>140</v>
      </c>
    </row>
    <row r="27" spans="3:22" ht="18.95" customHeight="1"/>
    <row r="28" spans="3:22" ht="89.25" customHeight="1">
      <c r="C28" s="37"/>
      <c r="D28" s="704" t="s">
        <v>505</v>
      </c>
      <c r="E28" s="704"/>
      <c r="F28" s="704"/>
      <c r="G28" s="704"/>
      <c r="H28" s="704"/>
      <c r="I28" s="704"/>
      <c r="J28" s="704"/>
      <c r="K28" s="704"/>
      <c r="L28" s="704"/>
      <c r="M28" s="704"/>
      <c r="N28" s="704"/>
      <c r="O28" s="704"/>
      <c r="P28" s="704"/>
      <c r="Q28" s="704"/>
      <c r="R28" s="704"/>
      <c r="S28" s="704"/>
      <c r="T28" s="704"/>
      <c r="U28" s="297"/>
      <c r="V28" s="297"/>
    </row>
    <row r="29" spans="3:22" ht="18.95" customHeight="1">
      <c r="D29" s="35" t="s">
        <v>17</v>
      </c>
      <c r="E29" s="299" t="s">
        <v>504</v>
      </c>
      <c r="F29" s="299"/>
      <c r="G29" s="298"/>
      <c r="H29" s="298"/>
      <c r="I29" s="298"/>
      <c r="J29" s="298"/>
      <c r="K29" s="298"/>
      <c r="L29" s="298"/>
      <c r="M29" s="298"/>
      <c r="N29" s="298"/>
    </row>
    <row r="30" spans="3:22" ht="18.95" customHeight="1"/>
    <row r="31" spans="3:22" ht="18.95" customHeight="1"/>
    <row r="32" spans="3:22" ht="18.95" customHeight="1"/>
    <row r="33" ht="18.95" customHeight="1"/>
  </sheetData>
  <mergeCells count="9">
    <mergeCell ref="D28:T28"/>
    <mergeCell ref="Q8:V8"/>
    <mergeCell ref="Q9:V9"/>
    <mergeCell ref="Q4:V4"/>
    <mergeCell ref="C6:F6"/>
    <mergeCell ref="D12:T12"/>
    <mergeCell ref="C14:V14"/>
    <mergeCell ref="B16:V16"/>
    <mergeCell ref="G18:M18"/>
  </mergeCells>
  <phoneticPr fontId="16"/>
  <dataValidations count="2">
    <dataValidation type="list" allowBlank="1" showInputMessage="1" showErrorMessage="1" sqref="D21:D23 D26 D29">
      <formula1>"□,■"</formula1>
    </dataValidation>
    <dataValidation imeMode="off" allowBlank="1" showInputMessage="1" showErrorMessage="1" sqref="C25:C26 C20 C18"/>
  </dataValidations>
  <pageMargins left="0.70866141732283472" right="0.70866141732283472" top="0.74803149606299213" bottom="0.74803149606299213" header="0.31496062992125984" footer="0.31496062992125984"/>
  <pageSetup paperSize="9" scale="87"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3:H64"/>
  <sheetViews>
    <sheetView showGridLines="0" view="pageBreakPreview" zoomScaleNormal="100" zoomScaleSheetLayoutView="100" workbookViewId="0">
      <selection activeCell="G11" sqref="G11"/>
    </sheetView>
  </sheetViews>
  <sheetFormatPr defaultColWidth="10.28515625" defaultRowHeight="18" customHeight="1"/>
  <cols>
    <col min="1" max="1" width="4.5703125" style="39" customWidth="1"/>
    <col min="2" max="3" width="2.85546875" style="39" customWidth="1"/>
    <col min="4" max="4" width="5.42578125" style="39" customWidth="1"/>
    <col min="5" max="5" width="5.7109375" style="39" customWidth="1"/>
    <col min="6" max="6" width="44.42578125" style="39" customWidth="1"/>
    <col min="7" max="7" width="27" style="39" customWidth="1"/>
    <col min="8" max="8" width="7.140625" style="39" customWidth="1"/>
    <col min="9" max="9" width="4" style="39" customWidth="1"/>
    <col min="10" max="10" width="10.28515625" style="39"/>
    <col min="11" max="11" width="6.5703125" style="39" customWidth="1"/>
    <col min="12" max="16384" width="10.28515625" style="39"/>
  </cols>
  <sheetData>
    <row r="3" spans="2:8" ht="18" customHeight="1">
      <c r="B3" s="38" t="s">
        <v>141</v>
      </c>
    </row>
    <row r="4" spans="2:8" ht="18" customHeight="1">
      <c r="B4" s="718" t="s">
        <v>142</v>
      </c>
      <c r="C4" s="718"/>
      <c r="D4" s="718"/>
      <c r="E4" s="718"/>
      <c r="F4" s="718"/>
      <c r="G4" s="718"/>
      <c r="H4" s="718"/>
    </row>
    <row r="6" spans="2:8" ht="18" customHeight="1">
      <c r="G6" s="719">
        <f>'はじめに（PC）'!D8</f>
        <v>45471</v>
      </c>
      <c r="H6" s="719"/>
    </row>
    <row r="7" spans="2:8" ht="17.25" customHeight="1">
      <c r="G7" s="720" t="str">
        <f>'はじめに（PC）'!D4&amp;""</f>
        <v>○○組織</v>
      </c>
      <c r="H7" s="720"/>
    </row>
    <row r="8" spans="2:8" ht="18" customHeight="1">
      <c r="G8" s="725" t="str">
        <f>'はじめに（PC）'!D5&amp;""</f>
        <v>○○　○○</v>
      </c>
      <c r="H8" s="725"/>
    </row>
    <row r="10" spans="2:8" ht="18" customHeight="1">
      <c r="B10" s="39" t="s">
        <v>143</v>
      </c>
    </row>
    <row r="11" spans="2:8" ht="18" customHeight="1">
      <c r="B11" s="39" t="s">
        <v>144</v>
      </c>
    </row>
    <row r="12" spans="2:8" ht="38.25" customHeight="1">
      <c r="C12" s="721"/>
      <c r="D12" s="721"/>
      <c r="E12" s="721"/>
      <c r="F12" s="721"/>
      <c r="G12" s="721"/>
      <c r="H12" s="721"/>
    </row>
    <row r="13" spans="2:8" ht="18" customHeight="1">
      <c r="B13" s="39" t="s">
        <v>145</v>
      </c>
    </row>
    <row r="14" spans="2:8" ht="38.25" customHeight="1">
      <c r="C14" s="721"/>
      <c r="D14" s="721"/>
      <c r="E14" s="721"/>
      <c r="F14" s="721"/>
      <c r="G14" s="721"/>
      <c r="H14" s="721"/>
    </row>
    <row r="15" spans="2:8" ht="18" customHeight="1">
      <c r="B15" s="39" t="s">
        <v>146</v>
      </c>
    </row>
    <row r="16" spans="2:8" ht="18" customHeight="1">
      <c r="B16" s="39" t="s">
        <v>147</v>
      </c>
    </row>
    <row r="17" spans="2:8" ht="18" customHeight="1">
      <c r="B17" s="39" t="s">
        <v>148</v>
      </c>
    </row>
    <row r="19" spans="2:8" ht="18" customHeight="1">
      <c r="D19" s="722" t="s">
        <v>149</v>
      </c>
      <c r="E19" s="723"/>
      <c r="F19" s="723"/>
      <c r="G19" s="723"/>
      <c r="H19" s="724"/>
    </row>
    <row r="20" spans="2:8" ht="18" customHeight="1">
      <c r="D20" s="496"/>
      <c r="E20" s="726"/>
      <c r="F20" s="727" t="s">
        <v>150</v>
      </c>
      <c r="G20" s="727"/>
      <c r="H20" s="727"/>
    </row>
    <row r="21" spans="2:8" ht="40.5" customHeight="1">
      <c r="D21" s="496"/>
      <c r="E21" s="726"/>
      <c r="F21" s="727"/>
      <c r="G21" s="727"/>
      <c r="H21" s="727"/>
    </row>
    <row r="22" spans="2:8" ht="18" customHeight="1">
      <c r="D22" s="496"/>
      <c r="E22" s="726"/>
      <c r="F22" s="727" t="s">
        <v>151</v>
      </c>
      <c r="G22" s="727"/>
      <c r="H22" s="727"/>
    </row>
    <row r="23" spans="2:8" ht="27.75" customHeight="1">
      <c r="D23" s="496"/>
      <c r="E23" s="726"/>
      <c r="F23" s="727"/>
      <c r="G23" s="727"/>
      <c r="H23" s="727"/>
    </row>
    <row r="24" spans="2:8" ht="18" customHeight="1">
      <c r="D24" s="497"/>
      <c r="E24" s="713" t="s">
        <v>152</v>
      </c>
      <c r="F24" s="713"/>
      <c r="G24" s="713"/>
      <c r="H24" s="713"/>
    </row>
    <row r="25" spans="2:8" ht="18" customHeight="1">
      <c r="D25" s="497" t="s">
        <v>534</v>
      </c>
      <c r="E25" s="713" t="s">
        <v>153</v>
      </c>
      <c r="F25" s="713"/>
      <c r="G25" s="713"/>
      <c r="H25" s="713"/>
    </row>
    <row r="26" spans="2:8" ht="18" customHeight="1">
      <c r="D26" s="497"/>
      <c r="E26" s="713" t="s">
        <v>154</v>
      </c>
      <c r="F26" s="713"/>
      <c r="G26" s="713"/>
      <c r="H26" s="713"/>
    </row>
    <row r="27" spans="2:8" ht="12.75" customHeight="1">
      <c r="D27" s="40"/>
    </row>
    <row r="28" spans="2:8" ht="18" customHeight="1">
      <c r="B28" s="39" t="s">
        <v>155</v>
      </c>
    </row>
    <row r="29" spans="2:8" ht="38.25" customHeight="1">
      <c r="D29" s="714"/>
      <c r="E29" s="714"/>
      <c r="F29" s="714"/>
      <c r="G29" s="714"/>
      <c r="H29" s="714"/>
    </row>
    <row r="30" spans="2:8" ht="18" customHeight="1">
      <c r="D30" s="41"/>
      <c r="E30" s="41"/>
      <c r="F30" s="41"/>
      <c r="G30" s="41"/>
      <c r="H30" s="41"/>
    </row>
    <row r="31" spans="2:8" ht="18" customHeight="1">
      <c r="B31" s="39" t="s">
        <v>156</v>
      </c>
    </row>
    <row r="32" spans="2:8" ht="18" customHeight="1">
      <c r="B32" s="39" t="s">
        <v>157</v>
      </c>
    </row>
    <row r="33" spans="2:8" ht="18" customHeight="1">
      <c r="B33" s="39" t="s">
        <v>158</v>
      </c>
    </row>
    <row r="34" spans="2:8" ht="38.25" customHeight="1">
      <c r="D34" s="715"/>
      <c r="E34" s="715"/>
      <c r="F34" s="715"/>
      <c r="G34" s="715"/>
      <c r="H34" s="715"/>
    </row>
    <row r="36" spans="2:8" ht="18" customHeight="1">
      <c r="B36" s="39" t="s">
        <v>159</v>
      </c>
    </row>
    <row r="37" spans="2:8" ht="18" customHeight="1">
      <c r="B37" s="39" t="s">
        <v>160</v>
      </c>
    </row>
    <row r="38" spans="2:8" ht="38.25" customHeight="1">
      <c r="D38" s="716"/>
      <c r="E38" s="716"/>
      <c r="F38" s="716"/>
      <c r="G38" s="716"/>
      <c r="H38" s="716"/>
    </row>
    <row r="39" spans="2:8" ht="18" customHeight="1">
      <c r="B39" s="39" t="s">
        <v>161</v>
      </c>
    </row>
    <row r="40" spans="2:8" ht="41.25" customHeight="1">
      <c r="D40" s="717"/>
      <c r="E40" s="717"/>
      <c r="F40" s="717"/>
      <c r="G40" s="717"/>
      <c r="H40" s="717"/>
    </row>
    <row r="41" spans="2:8" ht="18" customHeight="1">
      <c r="B41" s="39" t="s">
        <v>162</v>
      </c>
    </row>
    <row r="42" spans="2:8" ht="18" customHeight="1">
      <c r="B42" s="39" t="s">
        <v>163</v>
      </c>
    </row>
    <row r="43" spans="2:8" ht="38.25" customHeight="1">
      <c r="D43" s="715"/>
      <c r="E43" s="715"/>
      <c r="F43" s="715"/>
      <c r="G43" s="715"/>
      <c r="H43" s="715"/>
    </row>
    <row r="45" spans="2:8" ht="18" customHeight="1">
      <c r="B45" s="39" t="s">
        <v>164</v>
      </c>
    </row>
    <row r="46" spans="2:8" ht="38.25" customHeight="1">
      <c r="D46" s="716"/>
      <c r="E46" s="716"/>
      <c r="F46" s="716"/>
      <c r="G46" s="716"/>
      <c r="H46" s="716"/>
    </row>
    <row r="48" spans="2:8" ht="18" customHeight="1">
      <c r="B48" s="39" t="s">
        <v>165</v>
      </c>
    </row>
    <row r="49" spans="2:8" ht="18" customHeight="1">
      <c r="B49" s="39" t="s">
        <v>166</v>
      </c>
    </row>
    <row r="50" spans="2:8" ht="38.25" customHeight="1">
      <c r="D50" s="714"/>
      <c r="E50" s="714"/>
      <c r="F50" s="714"/>
      <c r="G50" s="714"/>
      <c r="H50" s="714"/>
    </row>
    <row r="52" spans="2:8" ht="18" customHeight="1">
      <c r="B52" s="39" t="s">
        <v>167</v>
      </c>
    </row>
    <row r="53" spans="2:8" ht="38.25" customHeight="1">
      <c r="D53" s="714"/>
      <c r="E53" s="714"/>
      <c r="F53" s="714"/>
      <c r="G53" s="714"/>
      <c r="H53" s="714"/>
    </row>
    <row r="54" spans="2:8" ht="18" customHeight="1">
      <c r="D54" s="714"/>
      <c r="E54" s="714"/>
      <c r="F54" s="714"/>
      <c r="G54" s="714"/>
      <c r="H54" s="714"/>
    </row>
    <row r="55" spans="2:8" ht="18" customHeight="1">
      <c r="B55" s="39" t="s">
        <v>168</v>
      </c>
      <c r="C55" s="42"/>
    </row>
    <row r="56" spans="2:8" ht="38.25" customHeight="1">
      <c r="D56" s="714"/>
      <c r="E56" s="714"/>
      <c r="F56" s="714"/>
      <c r="G56" s="714"/>
      <c r="H56" s="714"/>
    </row>
    <row r="58" spans="2:8" ht="18" customHeight="1">
      <c r="B58" s="39" t="s">
        <v>169</v>
      </c>
      <c r="C58" s="42"/>
    </row>
    <row r="59" spans="2:8" ht="38.25" customHeight="1">
      <c r="D59" s="714"/>
      <c r="E59" s="714"/>
      <c r="F59" s="714"/>
      <c r="G59" s="714"/>
      <c r="H59" s="714"/>
    </row>
    <row r="60" spans="2:8" ht="18" customHeight="1">
      <c r="C60" s="41"/>
      <c r="D60" s="41"/>
      <c r="E60" s="41"/>
      <c r="F60" s="41"/>
      <c r="G60" s="41"/>
      <c r="H60" s="41"/>
    </row>
    <row r="61" spans="2:8" ht="14.45" customHeight="1"/>
    <row r="62" spans="2:8" ht="18" customHeight="1">
      <c r="B62" s="39" t="s">
        <v>170</v>
      </c>
    </row>
    <row r="63" spans="2:8" ht="38.25" customHeight="1">
      <c r="C63" s="712" t="s">
        <v>171</v>
      </c>
      <c r="D63" s="712"/>
      <c r="E63" s="712"/>
      <c r="F63" s="712"/>
      <c r="G63" s="712"/>
      <c r="H63" s="712"/>
    </row>
    <row r="64" spans="2:8" ht="43.15" customHeight="1">
      <c r="C64" s="712"/>
      <c r="D64" s="712"/>
      <c r="E64" s="712"/>
      <c r="F64" s="712"/>
      <c r="G64" s="712"/>
      <c r="H64" s="712"/>
    </row>
  </sheetData>
  <mergeCells count="25">
    <mergeCell ref="E25:H25"/>
    <mergeCell ref="B4:H4"/>
    <mergeCell ref="G6:H6"/>
    <mergeCell ref="G7:H7"/>
    <mergeCell ref="C12:H12"/>
    <mergeCell ref="C14:H14"/>
    <mergeCell ref="D19:H19"/>
    <mergeCell ref="G8:H8"/>
    <mergeCell ref="E20:E21"/>
    <mergeCell ref="F20:H21"/>
    <mergeCell ref="E22:E23"/>
    <mergeCell ref="F22:H23"/>
    <mergeCell ref="E24:H24"/>
    <mergeCell ref="C63:H64"/>
    <mergeCell ref="E26:H26"/>
    <mergeCell ref="D29:H29"/>
    <mergeCell ref="D34:H34"/>
    <mergeCell ref="D38:H38"/>
    <mergeCell ref="D40:H40"/>
    <mergeCell ref="D43:H43"/>
    <mergeCell ref="D53:H54"/>
    <mergeCell ref="D46:H46"/>
    <mergeCell ref="D50:H50"/>
    <mergeCell ref="D56:H56"/>
    <mergeCell ref="D59:H59"/>
  </mergeCells>
  <phoneticPr fontId="16"/>
  <dataValidations count="1">
    <dataValidation type="list" allowBlank="1" showInputMessage="1" showErrorMessage="1" sqref="E20:E23 D24:D26">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blackAndWhite="1" r:id="rId1"/>
  <rowBreaks count="1" manualBreakCount="1">
    <brk id="40" min="1"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C3:O289"/>
  <sheetViews>
    <sheetView view="pageBreakPreview" zoomScaleNormal="30" zoomScaleSheetLayoutView="100" workbookViewId="0">
      <selection activeCell="I13" sqref="I13"/>
    </sheetView>
  </sheetViews>
  <sheetFormatPr defaultColWidth="9.85546875" defaultRowHeight="18" customHeight="1"/>
  <cols>
    <col min="1" max="1" width="5.5703125" style="46" customWidth="1"/>
    <col min="2" max="2" width="4.140625" style="46" customWidth="1"/>
    <col min="3" max="3" width="3.85546875" style="46" customWidth="1"/>
    <col min="4" max="4" width="9.85546875" style="46" customWidth="1"/>
    <col min="5" max="5" width="5.28515625" style="46" customWidth="1"/>
    <col min="6" max="6" width="19.42578125" style="46" customWidth="1"/>
    <col min="7" max="8" width="5.28515625" style="46" customWidth="1"/>
    <col min="9" max="9" width="38.42578125" style="46" customWidth="1"/>
    <col min="10" max="103" width="5.28515625" style="46" customWidth="1"/>
    <col min="104" max="16384" width="9.85546875" style="46"/>
  </cols>
  <sheetData>
    <row r="3" spans="3:15" ht="14.25">
      <c r="C3" s="43" t="s">
        <v>172</v>
      </c>
      <c r="D3" s="44"/>
      <c r="E3" s="44"/>
      <c r="F3" s="282"/>
      <c r="G3" s="44"/>
      <c r="H3" s="44"/>
      <c r="I3" s="44"/>
      <c r="J3" s="44"/>
      <c r="K3" s="44"/>
      <c r="L3" s="729" t="s">
        <v>173</v>
      </c>
      <c r="M3" s="729"/>
      <c r="N3" s="729"/>
      <c r="O3" s="729"/>
    </row>
    <row r="4" spans="3:15" ht="14.25">
      <c r="C4" s="43"/>
      <c r="D4" s="44"/>
      <c r="E4" s="44"/>
      <c r="F4" s="44"/>
      <c r="G4" s="44"/>
      <c r="H4" s="44"/>
      <c r="I4" s="44"/>
      <c r="J4" s="740">
        <f>'はじめに（PC）'!D8</f>
        <v>45471</v>
      </c>
      <c r="K4" s="740"/>
      <c r="L4" s="740"/>
      <c r="M4" s="740"/>
      <c r="N4" s="740"/>
      <c r="O4" s="45"/>
    </row>
    <row r="5" spans="3:15" ht="14.25">
      <c r="C5" s="43"/>
      <c r="D5" s="44"/>
      <c r="E5" s="44"/>
      <c r="F5" s="44"/>
      <c r="G5" s="44"/>
      <c r="H5" s="44"/>
      <c r="I5" s="288"/>
      <c r="J5" s="741"/>
      <c r="K5" s="741"/>
      <c r="L5" s="741"/>
      <c r="M5" s="741"/>
      <c r="N5" s="741"/>
      <c r="O5" s="45"/>
    </row>
    <row r="6" spans="3:15" ht="30.75" customHeight="1">
      <c r="C6" s="730" t="s">
        <v>174</v>
      </c>
      <c r="D6" s="730"/>
      <c r="E6" s="730"/>
      <c r="F6" s="730"/>
      <c r="G6" s="730"/>
      <c r="H6" s="730"/>
      <c r="I6" s="730"/>
      <c r="J6" s="730"/>
      <c r="K6" s="730"/>
      <c r="L6" s="730"/>
      <c r="M6" s="730"/>
      <c r="N6" s="730"/>
      <c r="O6" s="730"/>
    </row>
    <row r="7" spans="3:15" s="47" customFormat="1" ht="36" customHeight="1">
      <c r="C7" s="731" t="s">
        <v>510</v>
      </c>
      <c r="D7" s="732"/>
      <c r="E7" s="732"/>
      <c r="F7" s="732"/>
      <c r="G7" s="732"/>
      <c r="H7" s="732"/>
      <c r="I7" s="732"/>
      <c r="J7" s="732"/>
      <c r="K7" s="732"/>
      <c r="L7" s="732"/>
      <c r="M7" s="732"/>
      <c r="N7" s="732"/>
      <c r="O7" s="732"/>
    </row>
    <row r="8" spans="3:15" ht="13.5" customHeight="1">
      <c r="C8" s="44"/>
      <c r="D8" s="48"/>
      <c r="E8" s="48"/>
      <c r="F8" s="48"/>
      <c r="G8" s="48"/>
      <c r="H8" s="48"/>
      <c r="I8" s="48"/>
      <c r="J8" s="48"/>
      <c r="K8" s="48"/>
      <c r="L8" s="48"/>
      <c r="M8" s="44"/>
      <c r="N8" s="44"/>
      <c r="O8" s="44"/>
    </row>
    <row r="9" spans="3:15" ht="18" customHeight="1">
      <c r="C9" s="44"/>
      <c r="D9" s="48"/>
      <c r="E9" s="48"/>
      <c r="F9" s="733" t="s">
        <v>175</v>
      </c>
      <c r="G9" s="734"/>
      <c r="H9" s="49" t="s">
        <v>176</v>
      </c>
      <c r="I9" s="378"/>
      <c r="J9" s="51" t="s">
        <v>177</v>
      </c>
      <c r="K9" s="52"/>
      <c r="L9" s="48"/>
      <c r="M9" s="44"/>
      <c r="N9" s="44"/>
      <c r="O9" s="44"/>
    </row>
    <row r="10" spans="3:15" s="56" customFormat="1" ht="18" customHeight="1">
      <c r="C10" s="44"/>
      <c r="D10" s="44"/>
      <c r="E10" s="44"/>
      <c r="F10" s="735"/>
      <c r="G10" s="736"/>
      <c r="H10" s="53"/>
      <c r="I10" s="469" t="str">
        <f>'はじめに（PC）'!D4&amp;""</f>
        <v>○○組織</v>
      </c>
      <c r="J10" s="54"/>
      <c r="K10" s="55"/>
      <c r="L10" s="44"/>
      <c r="M10" s="44"/>
      <c r="N10" s="44"/>
      <c r="O10" s="44"/>
    </row>
    <row r="11" spans="3:15" ht="18" customHeight="1">
      <c r="C11" s="44"/>
      <c r="D11" s="48"/>
      <c r="E11" s="48"/>
      <c r="F11" s="733" t="s">
        <v>178</v>
      </c>
      <c r="G11" s="734"/>
      <c r="H11" s="49" t="s">
        <v>179</v>
      </c>
      <c r="I11" s="378"/>
      <c r="J11" s="51" t="s">
        <v>177</v>
      </c>
      <c r="K11" s="52"/>
      <c r="L11" s="48"/>
      <c r="M11" s="44"/>
      <c r="N11" s="44"/>
      <c r="O11" s="44"/>
    </row>
    <row r="12" spans="3:15" s="56" customFormat="1" ht="18" customHeight="1">
      <c r="C12" s="44"/>
      <c r="D12" s="44"/>
      <c r="E12" s="44"/>
      <c r="F12" s="735"/>
      <c r="G12" s="736"/>
      <c r="H12" s="53"/>
      <c r="I12" s="469" t="str">
        <f>'はじめに（PC）'!D5&amp;""</f>
        <v>○○　○○</v>
      </c>
      <c r="J12" s="54"/>
      <c r="K12" s="57"/>
      <c r="L12" s="44"/>
      <c r="M12" s="58"/>
      <c r="N12" s="44"/>
      <c r="O12" s="44"/>
    </row>
    <row r="13" spans="3:15" ht="18" customHeight="1">
      <c r="C13" s="44"/>
      <c r="D13" s="48"/>
      <c r="E13" s="48"/>
      <c r="F13" s="733" t="s">
        <v>180</v>
      </c>
      <c r="G13" s="737"/>
      <c r="H13" s="49" t="s">
        <v>179</v>
      </c>
      <c r="I13" s="378"/>
      <c r="J13" s="51" t="s">
        <v>177</v>
      </c>
      <c r="K13" s="52"/>
      <c r="L13" s="48"/>
      <c r="M13" s="44"/>
      <c r="N13" s="44"/>
      <c r="O13" s="44"/>
    </row>
    <row r="14" spans="3:15" s="56" customFormat="1" ht="18" customHeight="1">
      <c r="C14" s="44"/>
      <c r="D14" s="44"/>
      <c r="E14" s="44"/>
      <c r="F14" s="738"/>
      <c r="G14" s="739"/>
      <c r="H14" s="53"/>
      <c r="I14" s="469" t="str">
        <f>'はじめに（PC）'!D6&amp;""</f>
        <v>鳥取県鳥取市○○</v>
      </c>
      <c r="J14" s="54"/>
      <c r="K14" s="55"/>
      <c r="L14" s="44"/>
      <c r="M14" s="44"/>
      <c r="N14" s="44"/>
      <c r="O14" s="44"/>
    </row>
    <row r="15" spans="3:15" s="56" customFormat="1" ht="24.75" customHeight="1">
      <c r="C15" s="44"/>
      <c r="D15" s="44"/>
      <c r="E15" s="44"/>
      <c r="F15" s="44"/>
      <c r="G15" s="59"/>
      <c r="H15" s="60"/>
      <c r="I15" s="60"/>
      <c r="J15" s="60"/>
      <c r="K15" s="60"/>
      <c r="L15" s="60"/>
      <c r="M15" s="60"/>
      <c r="N15" s="44"/>
      <c r="O15" s="44"/>
    </row>
    <row r="16" spans="3:15" ht="21.75" customHeight="1">
      <c r="C16" s="44"/>
      <c r="D16" s="44"/>
      <c r="E16" s="60"/>
      <c r="F16" s="60"/>
      <c r="G16" s="60"/>
      <c r="H16" s="60"/>
      <c r="I16" s="60"/>
      <c r="J16" s="60"/>
      <c r="K16" s="60"/>
      <c r="L16" s="60"/>
      <c r="M16" s="44"/>
      <c r="N16" s="44"/>
      <c r="O16" s="44"/>
    </row>
    <row r="17" spans="3:15" s="56" customFormat="1" ht="36" customHeight="1">
      <c r="C17" s="44"/>
      <c r="D17" s="61" t="s">
        <v>181</v>
      </c>
      <c r="E17" s="742" t="s">
        <v>182</v>
      </c>
      <c r="F17" s="743"/>
      <c r="G17" s="743"/>
      <c r="H17" s="743"/>
      <c r="I17" s="743"/>
      <c r="J17" s="743"/>
      <c r="K17" s="743"/>
      <c r="L17" s="743"/>
      <c r="M17" s="743"/>
      <c r="N17" s="744"/>
      <c r="O17" s="44"/>
    </row>
    <row r="18" spans="3:15" s="63" customFormat="1" ht="10.5" customHeight="1">
      <c r="C18" s="44"/>
      <c r="D18" s="44"/>
      <c r="E18" s="58"/>
      <c r="F18" s="62"/>
      <c r="G18" s="62"/>
      <c r="H18" s="62"/>
      <c r="I18" s="62"/>
      <c r="J18" s="62"/>
      <c r="K18" s="44"/>
      <c r="L18" s="58"/>
      <c r="M18" s="58"/>
      <c r="N18" s="58"/>
      <c r="O18" s="44"/>
    </row>
    <row r="19" spans="3:15" s="63" customFormat="1" ht="36" customHeight="1">
      <c r="C19" s="44"/>
      <c r="D19" s="44" t="s">
        <v>183</v>
      </c>
      <c r="E19" s="58"/>
      <c r="F19" s="62"/>
      <c r="G19" s="62"/>
      <c r="H19" s="62"/>
      <c r="I19" s="62"/>
      <c r="J19" s="62"/>
      <c r="K19" s="58"/>
      <c r="L19" s="58"/>
      <c r="M19" s="58"/>
      <c r="N19" s="44"/>
      <c r="O19" s="44"/>
    </row>
    <row r="20" spans="3:15" s="56" customFormat="1" ht="36" customHeight="1">
      <c r="C20" s="44"/>
      <c r="D20" s="64" t="s">
        <v>17</v>
      </c>
      <c r="E20" s="49" t="s">
        <v>184</v>
      </c>
      <c r="F20" s="50" t="s">
        <v>185</v>
      </c>
      <c r="G20" s="50"/>
      <c r="H20" s="50"/>
      <c r="I20" s="65"/>
      <c r="J20" s="50"/>
      <c r="K20" s="52"/>
      <c r="L20" s="745" t="s">
        <v>186</v>
      </c>
      <c r="M20" s="737"/>
      <c r="N20" s="746"/>
      <c r="O20" s="44"/>
    </row>
    <row r="21" spans="3:15" s="56" customFormat="1" ht="36" customHeight="1">
      <c r="C21" s="44"/>
      <c r="D21" s="64" t="s">
        <v>17</v>
      </c>
      <c r="E21" s="49" t="s">
        <v>187</v>
      </c>
      <c r="F21" s="50" t="s">
        <v>188</v>
      </c>
      <c r="G21" s="66"/>
      <c r="H21" s="66"/>
      <c r="I21" s="65"/>
      <c r="J21" s="66"/>
      <c r="K21" s="66"/>
      <c r="L21" s="745" t="s">
        <v>186</v>
      </c>
      <c r="M21" s="737"/>
      <c r="N21" s="746"/>
      <c r="O21" s="44"/>
    </row>
    <row r="22" spans="3:15" s="56" customFormat="1" ht="36" customHeight="1">
      <c r="C22" s="44"/>
      <c r="D22" s="498" t="s">
        <v>533</v>
      </c>
      <c r="E22" s="49" t="s">
        <v>189</v>
      </c>
      <c r="F22" s="50" t="s">
        <v>190</v>
      </c>
      <c r="G22" s="50"/>
      <c r="H22" s="50"/>
      <c r="I22" s="65"/>
      <c r="J22" s="50"/>
      <c r="K22" s="52"/>
      <c r="L22" s="747" t="s">
        <v>488</v>
      </c>
      <c r="M22" s="748"/>
      <c r="N22" s="749"/>
      <c r="O22" s="44"/>
    </row>
    <row r="23" spans="3:15" s="56" customFormat="1" ht="36" customHeight="1">
      <c r="C23" s="44"/>
      <c r="D23" s="64" t="s">
        <v>17</v>
      </c>
      <c r="E23" s="67" t="s">
        <v>191</v>
      </c>
      <c r="F23" s="65" t="s">
        <v>192</v>
      </c>
      <c r="G23" s="65"/>
      <c r="H23" s="65"/>
      <c r="I23" s="65"/>
      <c r="J23" s="65"/>
      <c r="K23" s="65"/>
      <c r="L23" s="750" t="s">
        <v>186</v>
      </c>
      <c r="M23" s="751"/>
      <c r="N23" s="752"/>
      <c r="O23" s="44"/>
    </row>
    <row r="24" spans="3:15" s="56" customFormat="1" ht="36" customHeight="1">
      <c r="C24" s="44"/>
      <c r="D24" s="44" t="s">
        <v>193</v>
      </c>
      <c r="E24" s="44"/>
      <c r="F24" s="44"/>
      <c r="G24" s="44"/>
      <c r="H24" s="44"/>
      <c r="I24" s="44"/>
      <c r="J24" s="44"/>
      <c r="K24" s="44"/>
      <c r="L24" s="44"/>
      <c r="M24" s="44"/>
      <c r="N24" s="44"/>
      <c r="O24" s="44"/>
    </row>
    <row r="25" spans="3:15" s="56" customFormat="1" ht="36" customHeight="1"/>
    <row r="26" spans="3:15" ht="36" customHeight="1">
      <c r="C26" s="68" t="s">
        <v>194</v>
      </c>
      <c r="D26" s="69"/>
      <c r="E26" s="69"/>
      <c r="F26" s="69"/>
      <c r="G26" s="69"/>
      <c r="H26" s="69"/>
      <c r="I26" s="69"/>
      <c r="J26" s="69"/>
      <c r="K26" s="69"/>
      <c r="L26" s="69"/>
      <c r="M26" s="69"/>
      <c r="N26" s="69"/>
      <c r="O26" s="69"/>
    </row>
    <row r="27" spans="3:15" ht="38.25" customHeight="1">
      <c r="C27" s="728" t="s">
        <v>195</v>
      </c>
      <c r="D27" s="728"/>
      <c r="E27" s="728"/>
      <c r="F27" s="728"/>
      <c r="G27" s="728"/>
      <c r="H27" s="728"/>
      <c r="I27" s="728"/>
      <c r="J27" s="728"/>
      <c r="K27" s="728"/>
      <c r="L27" s="728"/>
      <c r="M27" s="728"/>
      <c r="N27" s="728"/>
      <c r="O27" s="70"/>
    </row>
    <row r="28" spans="3:15" ht="18" customHeight="1">
      <c r="C28" s="70"/>
      <c r="D28" s="70"/>
      <c r="E28" s="70"/>
      <c r="F28" s="70"/>
      <c r="G28" s="70"/>
      <c r="H28" s="70"/>
      <c r="I28" s="70"/>
      <c r="J28" s="70"/>
      <c r="K28" s="70"/>
      <c r="L28" s="70"/>
      <c r="M28" s="70"/>
      <c r="N28" s="70"/>
      <c r="O28" s="70"/>
    </row>
    <row r="34" spans="4:9" ht="11.25" customHeight="1">
      <c r="D34" s="44"/>
      <c r="E34" s="44"/>
      <c r="F34" s="44"/>
      <c r="G34" s="44"/>
      <c r="H34" s="44"/>
      <c r="I34" s="44"/>
    </row>
    <row r="35" spans="4:9" ht="11.25" customHeight="1">
      <c r="D35" s="44"/>
      <c r="E35" s="44"/>
      <c r="F35" s="44"/>
      <c r="G35" s="44"/>
      <c r="H35" s="44"/>
      <c r="I35" s="44"/>
    </row>
    <row r="74" spans="4:9" ht="22.5" customHeight="1">
      <c r="D74" s="71"/>
      <c r="E74" s="71"/>
      <c r="F74" s="71"/>
      <c r="G74" s="71"/>
      <c r="H74" s="71"/>
      <c r="I74" s="71"/>
    </row>
    <row r="77" spans="4:9" ht="30" customHeight="1"/>
    <row r="289" s="72" customFormat="1" ht="65.25" customHeight="1"/>
  </sheetData>
  <mergeCells count="14">
    <mergeCell ref="C27:N27"/>
    <mergeCell ref="L3:O3"/>
    <mergeCell ref="C6:O6"/>
    <mergeCell ref="C7:O7"/>
    <mergeCell ref="F9:G10"/>
    <mergeCell ref="F11:G12"/>
    <mergeCell ref="F13:G14"/>
    <mergeCell ref="J4:N4"/>
    <mergeCell ref="J5:N5"/>
    <mergeCell ref="E17:N17"/>
    <mergeCell ref="L20:N20"/>
    <mergeCell ref="L21:N21"/>
    <mergeCell ref="L22:N22"/>
    <mergeCell ref="L23:N23"/>
  </mergeCells>
  <phoneticPr fontId="16"/>
  <dataValidations count="1">
    <dataValidation type="list" allowBlank="1" showInputMessage="1" showErrorMessage="1" sqref="D22">
      <formula1>"□,■"</formula1>
    </dataValidation>
  </dataValidations>
  <pageMargins left="0.70866141732283472" right="0.70866141732283472" top="0.74803149606299213" bottom="0.74803149606299213" header="0.31496062992125984" footer="0.31496062992125984"/>
  <pageSetup paperSize="9" scale="7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AW315"/>
  <sheetViews>
    <sheetView showGridLines="0" view="pageBreakPreview" zoomScale="50" zoomScaleNormal="25" zoomScaleSheetLayoutView="50" workbookViewId="0">
      <selection activeCell="BE27" sqref="BE27"/>
    </sheetView>
  </sheetViews>
  <sheetFormatPr defaultColWidth="9.85546875" defaultRowHeight="18" customHeight="1"/>
  <cols>
    <col min="1" max="1" width="4.7109375" style="1" customWidth="1"/>
    <col min="2" max="2" width="4" style="1" customWidth="1"/>
    <col min="3" max="3" width="12.85546875" style="1" customWidth="1"/>
    <col min="4" max="24" width="5.28515625" style="1" customWidth="1"/>
    <col min="25" max="25" width="6.5703125" style="1" customWidth="1"/>
    <col min="26" max="26" width="6" style="1" customWidth="1"/>
    <col min="27" max="29" width="5.28515625" style="1" customWidth="1"/>
    <col min="30" max="30" width="6.7109375" style="1" customWidth="1"/>
    <col min="31" max="136" width="5.28515625" style="1" customWidth="1"/>
    <col min="137" max="16384" width="9.85546875" style="1"/>
  </cols>
  <sheetData>
    <row r="2" spans="2:49" s="73" customFormat="1" ht="13.5" customHeight="1">
      <c r="Q2" s="74"/>
      <c r="R2" s="74"/>
      <c r="S2" s="74"/>
      <c r="T2" s="74"/>
    </row>
    <row r="3" spans="2:49" s="77" customFormat="1" ht="48.75" customHeight="1">
      <c r="B3" s="75" t="s">
        <v>196</v>
      </c>
      <c r="C3" s="76"/>
      <c r="D3" s="76"/>
      <c r="E3" s="76"/>
      <c r="F3" s="76"/>
      <c r="G3" s="76"/>
      <c r="H3" s="76"/>
      <c r="I3" s="76"/>
      <c r="J3" s="76"/>
      <c r="K3" s="76"/>
      <c r="L3" s="76"/>
      <c r="M3" s="76"/>
      <c r="N3" s="76"/>
      <c r="O3" s="76"/>
      <c r="P3" s="76"/>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row>
    <row r="4" spans="2:49" s="77" customFormat="1" ht="48.75" customHeight="1">
      <c r="B4" s="881" t="s">
        <v>197</v>
      </c>
      <c r="C4" s="882"/>
      <c r="D4" s="882"/>
      <c r="E4" s="882"/>
      <c r="F4" s="882"/>
      <c r="G4" s="882"/>
      <c r="H4" s="882"/>
      <c r="I4" s="882"/>
      <c r="J4" s="882"/>
      <c r="K4" s="882"/>
      <c r="L4" s="882"/>
      <c r="M4" s="882"/>
      <c r="N4" s="882"/>
      <c r="O4" s="882"/>
      <c r="P4" s="882"/>
      <c r="Q4" s="882"/>
      <c r="R4" s="882"/>
      <c r="S4" s="882"/>
      <c r="T4" s="882"/>
      <c r="U4" s="882"/>
      <c r="V4" s="882"/>
      <c r="W4" s="882"/>
      <c r="X4" s="882"/>
      <c r="Y4" s="882"/>
      <c r="Z4" s="882"/>
      <c r="AA4" s="882"/>
      <c r="AB4" s="882"/>
      <c r="AC4" s="882"/>
      <c r="AD4" s="882"/>
      <c r="AE4" s="882"/>
      <c r="AF4" s="882"/>
      <c r="AG4" s="882"/>
      <c r="AH4" s="882"/>
      <c r="AI4" s="882"/>
      <c r="AJ4" s="882"/>
      <c r="AK4" s="882"/>
      <c r="AL4" s="882"/>
      <c r="AM4" s="882"/>
      <c r="AN4" s="882"/>
      <c r="AO4" s="882"/>
      <c r="AP4" s="882"/>
      <c r="AQ4" s="882"/>
      <c r="AR4" s="882"/>
      <c r="AS4" s="882"/>
      <c r="AT4" s="882"/>
      <c r="AU4" s="882"/>
      <c r="AV4" s="882"/>
      <c r="AW4" s="882"/>
    </row>
    <row r="5" spans="2:49" s="77" customFormat="1" ht="37.5" customHeight="1">
      <c r="B5" s="78" t="s">
        <v>198</v>
      </c>
      <c r="D5" s="79"/>
      <c r="H5" s="80"/>
      <c r="I5" s="80"/>
      <c r="J5" s="80"/>
      <c r="K5" s="81"/>
      <c r="L5" s="80"/>
      <c r="M5" s="80"/>
      <c r="N5" s="80"/>
      <c r="O5" s="82"/>
    </row>
    <row r="6" spans="2:49" s="73" customFormat="1" ht="7.5" customHeight="1">
      <c r="C6" s="83"/>
      <c r="D6" s="83"/>
      <c r="H6" s="84"/>
      <c r="I6" s="84"/>
      <c r="J6" s="84"/>
      <c r="K6" s="85"/>
      <c r="L6" s="84"/>
      <c r="M6" s="84"/>
      <c r="N6" s="84"/>
      <c r="O6" s="84"/>
    </row>
    <row r="7" spans="2:49" s="73" customFormat="1" ht="82.5" customHeight="1">
      <c r="B7" s="86"/>
      <c r="C7" s="87"/>
      <c r="D7" s="275"/>
      <c r="E7" s="275"/>
      <c r="F7" s="275"/>
      <c r="G7" s="275"/>
      <c r="H7" s="275"/>
      <c r="I7" s="275"/>
      <c r="J7" s="275"/>
      <c r="K7" s="276"/>
      <c r="L7" s="883" t="s">
        <v>199</v>
      </c>
      <c r="M7" s="782"/>
      <c r="N7" s="782"/>
      <c r="O7" s="782"/>
      <c r="P7" s="782"/>
      <c r="Q7" s="782"/>
      <c r="R7" s="782"/>
      <c r="S7" s="883" t="s">
        <v>200</v>
      </c>
      <c r="T7" s="883"/>
      <c r="U7" s="883"/>
      <c r="V7" s="883"/>
      <c r="W7" s="883"/>
      <c r="X7" s="883"/>
      <c r="Y7" s="883"/>
      <c r="Z7" s="883" t="s">
        <v>201</v>
      </c>
      <c r="AA7" s="883"/>
      <c r="AB7" s="883"/>
      <c r="AC7" s="883"/>
      <c r="AD7" s="883"/>
      <c r="AE7" s="883"/>
      <c r="AF7" s="883"/>
      <c r="AG7" s="884" t="s">
        <v>202</v>
      </c>
      <c r="AH7" s="885"/>
      <c r="AI7" s="885"/>
      <c r="AJ7" s="885"/>
      <c r="AK7" s="885"/>
      <c r="AL7" s="885"/>
      <c r="AM7" s="886"/>
      <c r="AN7" s="884" t="s">
        <v>202</v>
      </c>
      <c r="AO7" s="885"/>
      <c r="AP7" s="885"/>
      <c r="AQ7" s="885"/>
      <c r="AR7" s="885"/>
      <c r="AS7" s="885"/>
      <c r="AT7" s="886"/>
    </row>
    <row r="8" spans="2:49" s="73" customFormat="1" ht="45.75" customHeight="1">
      <c r="B8" s="86"/>
      <c r="C8" s="868" t="s">
        <v>203</v>
      </c>
      <c r="D8" s="779" t="s">
        <v>204</v>
      </c>
      <c r="E8" s="779"/>
      <c r="F8" s="779"/>
      <c r="G8" s="779"/>
      <c r="H8" s="779"/>
      <c r="I8" s="779"/>
      <c r="J8" s="779"/>
      <c r="K8" s="870"/>
      <c r="L8" s="862" t="s">
        <v>205</v>
      </c>
      <c r="M8" s="863"/>
      <c r="N8" s="863"/>
      <c r="O8" s="863"/>
      <c r="P8" s="863"/>
      <c r="Q8" s="863"/>
      <c r="R8" s="864"/>
      <c r="S8" s="862" t="s">
        <v>205</v>
      </c>
      <c r="T8" s="863"/>
      <c r="U8" s="863"/>
      <c r="V8" s="863"/>
      <c r="W8" s="863"/>
      <c r="X8" s="863"/>
      <c r="Y8" s="864"/>
      <c r="Z8" s="873" t="s">
        <v>206</v>
      </c>
      <c r="AA8" s="874"/>
      <c r="AB8" s="874"/>
      <c r="AC8" s="874"/>
      <c r="AD8" s="874"/>
      <c r="AE8" s="874"/>
      <c r="AF8" s="875"/>
      <c r="AG8" s="862" t="s">
        <v>205</v>
      </c>
      <c r="AH8" s="863"/>
      <c r="AI8" s="863"/>
      <c r="AJ8" s="863"/>
      <c r="AK8" s="863"/>
      <c r="AL8" s="863"/>
      <c r="AM8" s="864"/>
      <c r="AN8" s="862" t="s">
        <v>205</v>
      </c>
      <c r="AO8" s="863"/>
      <c r="AP8" s="863"/>
      <c r="AQ8" s="863"/>
      <c r="AR8" s="863"/>
      <c r="AS8" s="863"/>
      <c r="AT8" s="864"/>
    </row>
    <row r="9" spans="2:49" s="73" customFormat="1" ht="45.75" customHeight="1">
      <c r="B9" s="86"/>
      <c r="C9" s="869"/>
      <c r="D9" s="871"/>
      <c r="E9" s="871"/>
      <c r="F9" s="871"/>
      <c r="G9" s="871"/>
      <c r="H9" s="871"/>
      <c r="I9" s="871"/>
      <c r="J9" s="871"/>
      <c r="K9" s="872"/>
      <c r="L9" s="865"/>
      <c r="M9" s="866"/>
      <c r="N9" s="866"/>
      <c r="O9" s="866"/>
      <c r="P9" s="866"/>
      <c r="Q9" s="866"/>
      <c r="R9" s="867"/>
      <c r="S9" s="865"/>
      <c r="T9" s="866"/>
      <c r="U9" s="866"/>
      <c r="V9" s="866"/>
      <c r="W9" s="866"/>
      <c r="X9" s="866"/>
      <c r="Y9" s="867"/>
      <c r="Z9" s="876"/>
      <c r="AA9" s="877"/>
      <c r="AB9" s="877"/>
      <c r="AC9" s="877"/>
      <c r="AD9" s="877"/>
      <c r="AE9" s="877"/>
      <c r="AF9" s="878"/>
      <c r="AG9" s="865"/>
      <c r="AH9" s="866"/>
      <c r="AI9" s="866"/>
      <c r="AJ9" s="866"/>
      <c r="AK9" s="866"/>
      <c r="AL9" s="866"/>
      <c r="AM9" s="867"/>
      <c r="AN9" s="865"/>
      <c r="AO9" s="866"/>
      <c r="AP9" s="866"/>
      <c r="AQ9" s="866"/>
      <c r="AR9" s="866"/>
      <c r="AS9" s="866"/>
      <c r="AT9" s="867"/>
    </row>
    <row r="10" spans="2:49" s="73" customFormat="1" ht="45.75" customHeight="1">
      <c r="B10" s="86"/>
      <c r="C10" s="868" t="s">
        <v>203</v>
      </c>
      <c r="D10" s="779" t="s">
        <v>207</v>
      </c>
      <c r="E10" s="779"/>
      <c r="F10" s="779"/>
      <c r="G10" s="779"/>
      <c r="H10" s="779"/>
      <c r="I10" s="779"/>
      <c r="J10" s="779"/>
      <c r="K10" s="870"/>
      <c r="L10" s="862" t="s">
        <v>205</v>
      </c>
      <c r="M10" s="863"/>
      <c r="N10" s="863"/>
      <c r="O10" s="863"/>
      <c r="P10" s="863"/>
      <c r="Q10" s="863"/>
      <c r="R10" s="864"/>
      <c r="S10" s="862" t="s">
        <v>205</v>
      </c>
      <c r="T10" s="863"/>
      <c r="U10" s="863"/>
      <c r="V10" s="863"/>
      <c r="W10" s="863"/>
      <c r="X10" s="863"/>
      <c r="Y10" s="864"/>
      <c r="Z10" s="873" t="s">
        <v>206</v>
      </c>
      <c r="AA10" s="874"/>
      <c r="AB10" s="874"/>
      <c r="AC10" s="874"/>
      <c r="AD10" s="874"/>
      <c r="AE10" s="874"/>
      <c r="AF10" s="875"/>
      <c r="AG10" s="862" t="s">
        <v>205</v>
      </c>
      <c r="AH10" s="863"/>
      <c r="AI10" s="863"/>
      <c r="AJ10" s="863"/>
      <c r="AK10" s="863"/>
      <c r="AL10" s="863"/>
      <c r="AM10" s="864"/>
      <c r="AN10" s="862" t="s">
        <v>205</v>
      </c>
      <c r="AO10" s="863"/>
      <c r="AP10" s="863"/>
      <c r="AQ10" s="863"/>
      <c r="AR10" s="863"/>
      <c r="AS10" s="863"/>
      <c r="AT10" s="864"/>
    </row>
    <row r="11" spans="2:49" s="73" customFormat="1" ht="45.75" customHeight="1">
      <c r="B11" s="86"/>
      <c r="C11" s="869"/>
      <c r="D11" s="871"/>
      <c r="E11" s="871"/>
      <c r="F11" s="871"/>
      <c r="G11" s="871"/>
      <c r="H11" s="871"/>
      <c r="I11" s="871"/>
      <c r="J11" s="871"/>
      <c r="K11" s="872"/>
      <c r="L11" s="865"/>
      <c r="M11" s="866"/>
      <c r="N11" s="866"/>
      <c r="O11" s="866"/>
      <c r="P11" s="866"/>
      <c r="Q11" s="866"/>
      <c r="R11" s="867"/>
      <c r="S11" s="865"/>
      <c r="T11" s="866"/>
      <c r="U11" s="866"/>
      <c r="V11" s="866"/>
      <c r="W11" s="866"/>
      <c r="X11" s="866"/>
      <c r="Y11" s="867"/>
      <c r="Z11" s="876"/>
      <c r="AA11" s="877"/>
      <c r="AB11" s="877"/>
      <c r="AC11" s="877"/>
      <c r="AD11" s="877"/>
      <c r="AE11" s="877"/>
      <c r="AF11" s="878"/>
      <c r="AG11" s="865"/>
      <c r="AH11" s="866"/>
      <c r="AI11" s="866"/>
      <c r="AJ11" s="866"/>
      <c r="AK11" s="866"/>
      <c r="AL11" s="866"/>
      <c r="AM11" s="867"/>
      <c r="AN11" s="865"/>
      <c r="AO11" s="866"/>
      <c r="AP11" s="866"/>
      <c r="AQ11" s="866"/>
      <c r="AR11" s="866"/>
      <c r="AS11" s="866"/>
      <c r="AT11" s="867"/>
    </row>
    <row r="12" spans="2:49" s="73" customFormat="1" ht="45.75" customHeight="1">
      <c r="B12" s="86"/>
      <c r="C12" s="879" t="s">
        <v>203</v>
      </c>
      <c r="D12" s="781" t="s">
        <v>208</v>
      </c>
      <c r="E12" s="781"/>
      <c r="F12" s="781"/>
      <c r="G12" s="781"/>
      <c r="H12" s="781"/>
      <c r="I12" s="781"/>
      <c r="J12" s="781"/>
      <c r="K12" s="880"/>
      <c r="L12" s="862" t="s">
        <v>205</v>
      </c>
      <c r="M12" s="863"/>
      <c r="N12" s="863"/>
      <c r="O12" s="863"/>
      <c r="P12" s="863"/>
      <c r="Q12" s="863"/>
      <c r="R12" s="864"/>
      <c r="S12" s="862" t="s">
        <v>205</v>
      </c>
      <c r="T12" s="863"/>
      <c r="U12" s="863"/>
      <c r="V12" s="863"/>
      <c r="W12" s="863"/>
      <c r="X12" s="863"/>
      <c r="Y12" s="864"/>
      <c r="Z12" s="873" t="s">
        <v>206</v>
      </c>
      <c r="AA12" s="874"/>
      <c r="AB12" s="874"/>
      <c r="AC12" s="874"/>
      <c r="AD12" s="874"/>
      <c r="AE12" s="874"/>
      <c r="AF12" s="875"/>
      <c r="AG12" s="862" t="s">
        <v>205</v>
      </c>
      <c r="AH12" s="863"/>
      <c r="AI12" s="863"/>
      <c r="AJ12" s="863"/>
      <c r="AK12" s="863"/>
      <c r="AL12" s="863"/>
      <c r="AM12" s="864"/>
      <c r="AN12" s="862" t="s">
        <v>205</v>
      </c>
      <c r="AO12" s="863"/>
      <c r="AP12" s="863"/>
      <c r="AQ12" s="863"/>
      <c r="AR12" s="863"/>
      <c r="AS12" s="863"/>
      <c r="AT12" s="864"/>
    </row>
    <row r="13" spans="2:49" s="73" customFormat="1" ht="45.75" customHeight="1">
      <c r="B13" s="86"/>
      <c r="C13" s="869"/>
      <c r="D13" s="871"/>
      <c r="E13" s="871"/>
      <c r="F13" s="871"/>
      <c r="G13" s="871"/>
      <c r="H13" s="871"/>
      <c r="I13" s="871"/>
      <c r="J13" s="871"/>
      <c r="K13" s="872"/>
      <c r="L13" s="865"/>
      <c r="M13" s="866"/>
      <c r="N13" s="866"/>
      <c r="O13" s="866"/>
      <c r="P13" s="866"/>
      <c r="Q13" s="866"/>
      <c r="R13" s="867"/>
      <c r="S13" s="865"/>
      <c r="T13" s="866"/>
      <c r="U13" s="866"/>
      <c r="V13" s="866"/>
      <c r="W13" s="866"/>
      <c r="X13" s="866"/>
      <c r="Y13" s="867"/>
      <c r="Z13" s="876"/>
      <c r="AA13" s="877"/>
      <c r="AB13" s="877"/>
      <c r="AC13" s="877"/>
      <c r="AD13" s="877"/>
      <c r="AE13" s="877"/>
      <c r="AF13" s="878"/>
      <c r="AG13" s="865"/>
      <c r="AH13" s="866"/>
      <c r="AI13" s="866"/>
      <c r="AJ13" s="866"/>
      <c r="AK13" s="866"/>
      <c r="AL13" s="866"/>
      <c r="AM13" s="867"/>
      <c r="AN13" s="865"/>
      <c r="AO13" s="866"/>
      <c r="AP13" s="866"/>
      <c r="AQ13" s="866"/>
      <c r="AR13" s="866"/>
      <c r="AS13" s="866"/>
      <c r="AT13" s="867"/>
    </row>
    <row r="14" spans="2:49" s="73" customFormat="1" ht="45.75" customHeight="1">
      <c r="B14" s="86"/>
      <c r="C14" s="868" t="s">
        <v>203</v>
      </c>
      <c r="D14" s="779" t="s">
        <v>209</v>
      </c>
      <c r="E14" s="779"/>
      <c r="F14" s="779"/>
      <c r="G14" s="779"/>
      <c r="H14" s="779"/>
      <c r="I14" s="779"/>
      <c r="J14" s="779"/>
      <c r="K14" s="870"/>
      <c r="L14" s="862" t="s">
        <v>205</v>
      </c>
      <c r="M14" s="863"/>
      <c r="N14" s="863"/>
      <c r="O14" s="863"/>
      <c r="P14" s="863"/>
      <c r="Q14" s="863"/>
      <c r="R14" s="864"/>
      <c r="S14" s="862" t="s">
        <v>205</v>
      </c>
      <c r="T14" s="863"/>
      <c r="U14" s="863"/>
      <c r="V14" s="863"/>
      <c r="W14" s="863"/>
      <c r="X14" s="863"/>
      <c r="Y14" s="864"/>
      <c r="Z14" s="873" t="s">
        <v>206</v>
      </c>
      <c r="AA14" s="874"/>
      <c r="AB14" s="874"/>
      <c r="AC14" s="874"/>
      <c r="AD14" s="874"/>
      <c r="AE14" s="874"/>
      <c r="AF14" s="875"/>
      <c r="AG14" s="862" t="s">
        <v>205</v>
      </c>
      <c r="AH14" s="863"/>
      <c r="AI14" s="863"/>
      <c r="AJ14" s="863"/>
      <c r="AK14" s="863"/>
      <c r="AL14" s="863"/>
      <c r="AM14" s="864"/>
      <c r="AN14" s="862" t="s">
        <v>205</v>
      </c>
      <c r="AO14" s="863"/>
      <c r="AP14" s="863"/>
      <c r="AQ14" s="863"/>
      <c r="AR14" s="863"/>
      <c r="AS14" s="863"/>
      <c r="AT14" s="864"/>
    </row>
    <row r="15" spans="2:49" s="73" customFormat="1" ht="45.75" customHeight="1">
      <c r="B15" s="86"/>
      <c r="C15" s="869"/>
      <c r="D15" s="871"/>
      <c r="E15" s="871"/>
      <c r="F15" s="871"/>
      <c r="G15" s="871"/>
      <c r="H15" s="871"/>
      <c r="I15" s="871"/>
      <c r="J15" s="871"/>
      <c r="K15" s="872"/>
      <c r="L15" s="865"/>
      <c r="M15" s="866"/>
      <c r="N15" s="866"/>
      <c r="O15" s="866"/>
      <c r="P15" s="866"/>
      <c r="Q15" s="866"/>
      <c r="R15" s="867"/>
      <c r="S15" s="865"/>
      <c r="T15" s="866"/>
      <c r="U15" s="866"/>
      <c r="V15" s="866"/>
      <c r="W15" s="866"/>
      <c r="X15" s="866"/>
      <c r="Y15" s="867"/>
      <c r="Z15" s="876"/>
      <c r="AA15" s="877"/>
      <c r="AB15" s="877"/>
      <c r="AC15" s="877"/>
      <c r="AD15" s="877"/>
      <c r="AE15" s="877"/>
      <c r="AF15" s="878"/>
      <c r="AG15" s="865"/>
      <c r="AH15" s="866"/>
      <c r="AI15" s="866"/>
      <c r="AJ15" s="866"/>
      <c r="AK15" s="866"/>
      <c r="AL15" s="866"/>
      <c r="AM15" s="867"/>
      <c r="AN15" s="865"/>
      <c r="AO15" s="866"/>
      <c r="AP15" s="866"/>
      <c r="AQ15" s="866"/>
      <c r="AR15" s="866"/>
      <c r="AS15" s="866"/>
      <c r="AT15" s="867"/>
    </row>
    <row r="16" spans="2:49" s="73" customFormat="1" ht="93" customHeight="1">
      <c r="B16" s="86"/>
      <c r="C16" s="499" t="s">
        <v>533</v>
      </c>
      <c r="D16" s="851" t="s">
        <v>210</v>
      </c>
      <c r="E16" s="851"/>
      <c r="F16" s="851"/>
      <c r="G16" s="851"/>
      <c r="H16" s="851"/>
      <c r="I16" s="851"/>
      <c r="J16" s="851"/>
      <c r="K16" s="852"/>
      <c r="L16" s="853"/>
      <c r="M16" s="854"/>
      <c r="N16" s="854"/>
      <c r="O16" s="854"/>
      <c r="P16" s="827" t="s">
        <v>211</v>
      </c>
      <c r="Q16" s="827"/>
      <c r="R16" s="828"/>
      <c r="S16" s="853"/>
      <c r="T16" s="854"/>
      <c r="U16" s="854"/>
      <c r="V16" s="854"/>
      <c r="W16" s="827" t="s">
        <v>211</v>
      </c>
      <c r="X16" s="827"/>
      <c r="Y16" s="828"/>
      <c r="Z16" s="855"/>
      <c r="AA16" s="856"/>
      <c r="AB16" s="856"/>
      <c r="AC16" s="856"/>
      <c r="AD16" s="856"/>
      <c r="AE16" s="856"/>
      <c r="AF16" s="277" t="s">
        <v>206</v>
      </c>
      <c r="AG16" s="860"/>
      <c r="AH16" s="861"/>
      <c r="AI16" s="861"/>
      <c r="AJ16" s="861"/>
      <c r="AK16" s="827" t="s">
        <v>211</v>
      </c>
      <c r="AL16" s="827"/>
      <c r="AM16" s="828"/>
      <c r="AN16" s="860"/>
      <c r="AO16" s="861"/>
      <c r="AP16" s="861"/>
      <c r="AQ16" s="861"/>
      <c r="AR16" s="827" t="s">
        <v>211</v>
      </c>
      <c r="AS16" s="827"/>
      <c r="AT16" s="828"/>
    </row>
    <row r="17" spans="2:48" ht="12" customHeight="1">
      <c r="C17" s="379"/>
      <c r="G17" s="88"/>
      <c r="H17" s="88"/>
      <c r="I17" s="88"/>
      <c r="J17" s="88"/>
      <c r="K17" s="88"/>
      <c r="X17" s="89"/>
      <c r="Y17" s="89"/>
      <c r="Z17" s="89"/>
      <c r="AA17" s="89"/>
    </row>
    <row r="18" spans="2:48" s="93" customFormat="1" ht="37.5" customHeight="1">
      <c r="B18" s="90" t="s">
        <v>212</v>
      </c>
      <c r="C18" s="91"/>
      <c r="D18" s="92"/>
      <c r="X18" s="94"/>
      <c r="Y18" s="94"/>
      <c r="Z18" s="94"/>
      <c r="AA18" s="94"/>
      <c r="AB18" s="95"/>
      <c r="AE18" s="95"/>
      <c r="AJ18" s="96"/>
      <c r="AL18" s="97"/>
    </row>
    <row r="19" spans="2:48" ht="7.5" customHeight="1">
      <c r="B19" s="98"/>
      <c r="C19" s="99"/>
      <c r="D19" s="100"/>
    </row>
    <row r="20" spans="2:48" ht="47.25" customHeight="1">
      <c r="B20" s="98"/>
      <c r="C20" s="760" t="s">
        <v>213</v>
      </c>
      <c r="D20" s="761"/>
      <c r="E20" s="761"/>
      <c r="F20" s="761"/>
      <c r="G20" s="761"/>
      <c r="H20" s="761"/>
      <c r="I20" s="761"/>
      <c r="J20" s="761"/>
      <c r="K20" s="829"/>
      <c r="L20" s="101"/>
      <c r="M20" s="102"/>
      <c r="N20" s="102"/>
      <c r="O20" s="102"/>
      <c r="P20" s="102"/>
      <c r="Q20" s="102"/>
      <c r="R20" s="102"/>
      <c r="S20" s="102"/>
      <c r="T20" s="102"/>
      <c r="U20" s="102"/>
      <c r="V20" s="102"/>
      <c r="W20" s="102"/>
      <c r="X20" s="102"/>
      <c r="Y20" s="102"/>
      <c r="Z20" s="102"/>
      <c r="AA20" s="102"/>
      <c r="AB20" s="102"/>
      <c r="AC20" s="102"/>
      <c r="AD20" s="102"/>
      <c r="AE20" s="103"/>
      <c r="AF20" s="833" t="s">
        <v>214</v>
      </c>
      <c r="AG20" s="833"/>
      <c r="AH20" s="833"/>
      <c r="AI20" s="833"/>
      <c r="AJ20" s="834"/>
      <c r="AK20" s="837" t="s">
        <v>215</v>
      </c>
      <c r="AL20" s="838"/>
      <c r="AM20" s="838"/>
      <c r="AN20" s="838"/>
      <c r="AO20" s="839"/>
      <c r="AP20" s="843" t="s">
        <v>216</v>
      </c>
      <c r="AQ20" s="838"/>
      <c r="AR20" s="838"/>
      <c r="AS20" s="838"/>
      <c r="AT20" s="838"/>
      <c r="AU20" s="838"/>
      <c r="AV20" s="844"/>
    </row>
    <row r="21" spans="2:48" ht="87" customHeight="1">
      <c r="B21" s="98"/>
      <c r="C21" s="830"/>
      <c r="D21" s="831"/>
      <c r="E21" s="831"/>
      <c r="F21" s="831"/>
      <c r="G21" s="831"/>
      <c r="H21" s="831"/>
      <c r="I21" s="831"/>
      <c r="J21" s="831"/>
      <c r="K21" s="832"/>
      <c r="L21" s="847" t="s">
        <v>217</v>
      </c>
      <c r="M21" s="848"/>
      <c r="N21" s="848"/>
      <c r="O21" s="848"/>
      <c r="P21" s="849"/>
      <c r="Q21" s="848" t="s">
        <v>218</v>
      </c>
      <c r="R21" s="850"/>
      <c r="S21" s="850"/>
      <c r="T21" s="850"/>
      <c r="U21" s="850"/>
      <c r="V21" s="847" t="s">
        <v>219</v>
      </c>
      <c r="W21" s="850"/>
      <c r="X21" s="850"/>
      <c r="Y21" s="850"/>
      <c r="Z21" s="857"/>
      <c r="AA21" s="858" t="s">
        <v>220</v>
      </c>
      <c r="AB21" s="859"/>
      <c r="AC21" s="859"/>
      <c r="AD21" s="859"/>
      <c r="AE21" s="783"/>
      <c r="AF21" s="835"/>
      <c r="AG21" s="835"/>
      <c r="AH21" s="835"/>
      <c r="AI21" s="835"/>
      <c r="AJ21" s="836"/>
      <c r="AK21" s="840"/>
      <c r="AL21" s="841"/>
      <c r="AM21" s="841"/>
      <c r="AN21" s="841"/>
      <c r="AO21" s="842"/>
      <c r="AP21" s="845"/>
      <c r="AQ21" s="841"/>
      <c r="AR21" s="841"/>
      <c r="AS21" s="841"/>
      <c r="AT21" s="841"/>
      <c r="AU21" s="841"/>
      <c r="AV21" s="846"/>
    </row>
    <row r="22" spans="2:48" ht="48" customHeight="1">
      <c r="B22" s="98"/>
      <c r="C22" s="104"/>
      <c r="D22" s="760" t="s">
        <v>203</v>
      </c>
      <c r="E22" s="761"/>
      <c r="F22" s="788" t="s">
        <v>221</v>
      </c>
      <c r="G22" s="788"/>
      <c r="H22" s="788"/>
      <c r="I22" s="788"/>
      <c r="J22" s="788"/>
      <c r="K22" s="789"/>
      <c r="L22" s="812"/>
      <c r="M22" s="813"/>
      <c r="N22" s="813"/>
      <c r="O22" s="813"/>
      <c r="P22" s="792" t="s">
        <v>222</v>
      </c>
      <c r="Q22" s="812"/>
      <c r="R22" s="813"/>
      <c r="S22" s="813"/>
      <c r="T22" s="813"/>
      <c r="U22" s="889" t="s">
        <v>222</v>
      </c>
      <c r="V22" s="812"/>
      <c r="W22" s="813"/>
      <c r="X22" s="813"/>
      <c r="Y22" s="813"/>
      <c r="Z22" s="792" t="s">
        <v>222</v>
      </c>
      <c r="AA22" s="891"/>
      <c r="AB22" s="891"/>
      <c r="AC22" s="891"/>
      <c r="AD22" s="891"/>
      <c r="AE22" s="892"/>
      <c r="AF22" s="812"/>
      <c r="AG22" s="813"/>
      <c r="AH22" s="813"/>
      <c r="AI22" s="813"/>
      <c r="AJ22" s="792" t="s">
        <v>222</v>
      </c>
      <c r="AK22" s="887"/>
      <c r="AL22" s="821"/>
      <c r="AM22" s="821"/>
      <c r="AN22" s="821"/>
      <c r="AO22" s="804" t="s">
        <v>222</v>
      </c>
      <c r="AP22" s="816"/>
      <c r="AQ22" s="817"/>
      <c r="AR22" s="817"/>
      <c r="AS22" s="817"/>
      <c r="AT22" s="817"/>
      <c r="AU22" s="817"/>
      <c r="AV22" s="786" t="s">
        <v>223</v>
      </c>
    </row>
    <row r="23" spans="2:48" ht="48" customHeight="1">
      <c r="B23" s="98"/>
      <c r="C23" s="104"/>
      <c r="D23" s="762"/>
      <c r="E23" s="763"/>
      <c r="F23" s="790"/>
      <c r="G23" s="790"/>
      <c r="H23" s="790"/>
      <c r="I23" s="790"/>
      <c r="J23" s="790"/>
      <c r="K23" s="791"/>
      <c r="L23" s="814"/>
      <c r="M23" s="815"/>
      <c r="N23" s="815"/>
      <c r="O23" s="815"/>
      <c r="P23" s="793"/>
      <c r="Q23" s="814"/>
      <c r="R23" s="815"/>
      <c r="S23" s="815"/>
      <c r="T23" s="815"/>
      <c r="U23" s="890"/>
      <c r="V23" s="814"/>
      <c r="W23" s="815"/>
      <c r="X23" s="815"/>
      <c r="Y23" s="815"/>
      <c r="Z23" s="793"/>
      <c r="AA23" s="893"/>
      <c r="AB23" s="893"/>
      <c r="AC23" s="893"/>
      <c r="AD23" s="893"/>
      <c r="AE23" s="894"/>
      <c r="AF23" s="814"/>
      <c r="AG23" s="815"/>
      <c r="AH23" s="815"/>
      <c r="AI23" s="815"/>
      <c r="AJ23" s="793"/>
      <c r="AK23" s="888"/>
      <c r="AL23" s="823"/>
      <c r="AM23" s="823"/>
      <c r="AN23" s="823"/>
      <c r="AO23" s="805"/>
      <c r="AP23" s="818"/>
      <c r="AQ23" s="819"/>
      <c r="AR23" s="819"/>
      <c r="AS23" s="819"/>
      <c r="AT23" s="819"/>
      <c r="AU23" s="819"/>
      <c r="AV23" s="787"/>
    </row>
    <row r="24" spans="2:48" ht="71.25" customHeight="1">
      <c r="B24" s="98"/>
      <c r="C24" s="104"/>
      <c r="D24" s="760" t="s">
        <v>203</v>
      </c>
      <c r="E24" s="761"/>
      <c r="F24" s="788" t="s">
        <v>224</v>
      </c>
      <c r="G24" s="788"/>
      <c r="H24" s="788"/>
      <c r="I24" s="788"/>
      <c r="J24" s="788"/>
      <c r="K24" s="789"/>
      <c r="L24" s="824"/>
      <c r="M24" s="825"/>
      <c r="N24" s="825"/>
      <c r="O24" s="825"/>
      <c r="P24" s="106" t="s">
        <v>222</v>
      </c>
      <c r="Q24" s="824"/>
      <c r="R24" s="825"/>
      <c r="S24" s="825"/>
      <c r="T24" s="825"/>
      <c r="U24" s="105" t="s">
        <v>222</v>
      </c>
      <c r="V24" s="824"/>
      <c r="W24" s="825"/>
      <c r="X24" s="825"/>
      <c r="Y24" s="825"/>
      <c r="Z24" s="106" t="s">
        <v>222</v>
      </c>
      <c r="AA24" s="824"/>
      <c r="AB24" s="825"/>
      <c r="AC24" s="825"/>
      <c r="AD24" s="825"/>
      <c r="AE24" s="107" t="s">
        <v>222</v>
      </c>
      <c r="AF24" s="812"/>
      <c r="AG24" s="813"/>
      <c r="AH24" s="813"/>
      <c r="AI24" s="813"/>
      <c r="AJ24" s="792" t="s">
        <v>222</v>
      </c>
      <c r="AK24" s="812"/>
      <c r="AL24" s="813"/>
      <c r="AM24" s="813"/>
      <c r="AN24" s="813"/>
      <c r="AO24" s="804" t="s">
        <v>222</v>
      </c>
      <c r="AP24" s="820"/>
      <c r="AQ24" s="821"/>
      <c r="AR24" s="821"/>
      <c r="AS24" s="821"/>
      <c r="AT24" s="821"/>
      <c r="AU24" s="821"/>
      <c r="AV24" s="786" t="s">
        <v>223</v>
      </c>
    </row>
    <row r="25" spans="2:48" ht="71.25" customHeight="1">
      <c r="B25" s="98"/>
      <c r="C25" s="108"/>
      <c r="D25" s="762"/>
      <c r="E25" s="763"/>
      <c r="F25" s="790"/>
      <c r="G25" s="790"/>
      <c r="H25" s="790"/>
      <c r="I25" s="790"/>
      <c r="J25" s="790"/>
      <c r="K25" s="791"/>
      <c r="L25" s="810" t="s">
        <v>225</v>
      </c>
      <c r="M25" s="811"/>
      <c r="N25" s="824"/>
      <c r="O25" s="825"/>
      <c r="P25" s="826"/>
      <c r="Q25" s="810" t="s">
        <v>225</v>
      </c>
      <c r="R25" s="811"/>
      <c r="S25" s="824"/>
      <c r="T25" s="825"/>
      <c r="U25" s="826"/>
      <c r="V25" s="810" t="s">
        <v>225</v>
      </c>
      <c r="W25" s="811"/>
      <c r="X25" s="824"/>
      <c r="Y25" s="825"/>
      <c r="Z25" s="826"/>
      <c r="AA25" s="810" t="s">
        <v>225</v>
      </c>
      <c r="AB25" s="811"/>
      <c r="AC25" s="824"/>
      <c r="AD25" s="825"/>
      <c r="AE25" s="826"/>
      <c r="AF25" s="814"/>
      <c r="AG25" s="815"/>
      <c r="AH25" s="815"/>
      <c r="AI25" s="815"/>
      <c r="AJ25" s="793"/>
      <c r="AK25" s="814"/>
      <c r="AL25" s="815"/>
      <c r="AM25" s="815"/>
      <c r="AN25" s="815"/>
      <c r="AO25" s="805"/>
      <c r="AP25" s="822"/>
      <c r="AQ25" s="823"/>
      <c r="AR25" s="823"/>
      <c r="AS25" s="823"/>
      <c r="AT25" s="823"/>
      <c r="AU25" s="823"/>
      <c r="AV25" s="787"/>
    </row>
    <row r="26" spans="2:48" ht="48" customHeight="1">
      <c r="B26" s="98"/>
      <c r="C26" s="794" t="s">
        <v>226</v>
      </c>
      <c r="D26" s="796" t="s">
        <v>533</v>
      </c>
      <c r="E26" s="797"/>
      <c r="F26" s="788" t="s">
        <v>227</v>
      </c>
      <c r="G26" s="788"/>
      <c r="H26" s="788"/>
      <c r="I26" s="788"/>
      <c r="J26" s="788"/>
      <c r="K26" s="789"/>
      <c r="L26" s="800">
        <f>'はじめに（ほ場一覧）'!$J$124</f>
        <v>0</v>
      </c>
      <c r="M26" s="801"/>
      <c r="N26" s="801"/>
      <c r="O26" s="801"/>
      <c r="P26" s="801"/>
      <c r="Q26" s="801"/>
      <c r="R26" s="801"/>
      <c r="S26" s="801"/>
      <c r="T26" s="801"/>
      <c r="U26" s="801"/>
      <c r="V26" s="801"/>
      <c r="W26" s="801"/>
      <c r="X26" s="801"/>
      <c r="Y26" s="801"/>
      <c r="Z26" s="801"/>
      <c r="AA26" s="801"/>
      <c r="AB26" s="801"/>
      <c r="AC26" s="801"/>
      <c r="AD26" s="801"/>
      <c r="AE26" s="801"/>
      <c r="AF26" s="801"/>
      <c r="AG26" s="801"/>
      <c r="AH26" s="801"/>
      <c r="AI26" s="801"/>
      <c r="AJ26" s="801"/>
      <c r="AK26" s="801"/>
      <c r="AL26" s="801"/>
      <c r="AM26" s="801"/>
      <c r="AN26" s="801"/>
      <c r="AO26" s="804" t="s">
        <v>222</v>
      </c>
      <c r="AP26" s="806">
        <f>'はじめに（ほ場一覧）'!$L$124</f>
        <v>0</v>
      </c>
      <c r="AQ26" s="807"/>
      <c r="AR26" s="807"/>
      <c r="AS26" s="807"/>
      <c r="AT26" s="807"/>
      <c r="AU26" s="807"/>
      <c r="AV26" s="109"/>
    </row>
    <row r="27" spans="2:48" ht="48" customHeight="1">
      <c r="B27" s="98"/>
      <c r="C27" s="795"/>
      <c r="D27" s="798"/>
      <c r="E27" s="799"/>
      <c r="F27" s="790"/>
      <c r="G27" s="790"/>
      <c r="H27" s="790"/>
      <c r="I27" s="790"/>
      <c r="J27" s="790"/>
      <c r="K27" s="791"/>
      <c r="L27" s="802"/>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3"/>
      <c r="AL27" s="803"/>
      <c r="AM27" s="803"/>
      <c r="AN27" s="803"/>
      <c r="AO27" s="805"/>
      <c r="AP27" s="808"/>
      <c r="AQ27" s="809"/>
      <c r="AR27" s="809"/>
      <c r="AS27" s="809"/>
      <c r="AT27" s="809"/>
      <c r="AU27" s="809"/>
      <c r="AV27" s="110" t="s">
        <v>223</v>
      </c>
    </row>
    <row r="28" spans="2:48" ht="25.5" customHeight="1">
      <c r="B28" s="98"/>
      <c r="C28" s="111" t="s">
        <v>228</v>
      </c>
      <c r="D28" s="777" t="s">
        <v>229</v>
      </c>
      <c r="E28" s="777"/>
      <c r="F28" s="777"/>
      <c r="G28" s="777"/>
      <c r="H28" s="777"/>
      <c r="I28" s="777"/>
      <c r="J28" s="777"/>
      <c r="K28" s="777"/>
      <c r="L28" s="777"/>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7"/>
      <c r="AL28" s="777"/>
      <c r="AM28" s="777"/>
      <c r="AN28" s="777"/>
      <c r="AO28" s="777"/>
      <c r="AP28" s="777"/>
      <c r="AQ28" s="777"/>
      <c r="AR28" s="777"/>
      <c r="AS28" s="777"/>
      <c r="AT28" s="777"/>
      <c r="AU28" s="777"/>
      <c r="AV28" s="777"/>
    </row>
    <row r="29" spans="2:48" ht="25.5" customHeight="1">
      <c r="B29" s="98"/>
      <c r="C29" s="112" t="s">
        <v>230</v>
      </c>
      <c r="D29" s="764" t="s">
        <v>231</v>
      </c>
      <c r="E29" s="764"/>
      <c r="F29" s="764"/>
      <c r="G29" s="764"/>
      <c r="H29" s="764"/>
      <c r="I29" s="764"/>
      <c r="J29" s="764"/>
      <c r="K29" s="764"/>
      <c r="L29" s="764"/>
      <c r="M29" s="764"/>
      <c r="N29" s="764"/>
      <c r="O29" s="764"/>
      <c r="P29" s="764"/>
      <c r="Q29" s="764"/>
      <c r="R29" s="764"/>
      <c r="S29" s="764"/>
      <c r="T29" s="764"/>
      <c r="U29" s="764"/>
      <c r="V29" s="764"/>
      <c r="W29" s="764"/>
      <c r="X29" s="764"/>
      <c r="Y29" s="764"/>
      <c r="Z29" s="764"/>
      <c r="AA29" s="764"/>
      <c r="AB29" s="764"/>
      <c r="AC29" s="764"/>
      <c r="AD29" s="764"/>
      <c r="AE29" s="764"/>
      <c r="AF29" s="764"/>
      <c r="AG29" s="764"/>
      <c r="AH29" s="764"/>
      <c r="AI29" s="764"/>
      <c r="AJ29" s="764"/>
      <c r="AK29" s="764"/>
      <c r="AL29" s="764"/>
      <c r="AM29" s="764"/>
      <c r="AN29" s="764"/>
      <c r="AO29" s="764"/>
      <c r="AP29" s="764"/>
      <c r="AQ29" s="764"/>
      <c r="AR29" s="764"/>
      <c r="AS29" s="764"/>
      <c r="AT29" s="764"/>
      <c r="AU29" s="764"/>
      <c r="AV29" s="764"/>
    </row>
    <row r="30" spans="2:48" ht="25.5" customHeight="1">
      <c r="B30" s="98"/>
      <c r="C30" s="113"/>
      <c r="D30" s="764"/>
      <c r="E30" s="764"/>
      <c r="F30" s="764"/>
      <c r="G30" s="764"/>
      <c r="H30" s="764"/>
      <c r="I30" s="764"/>
      <c r="J30" s="764"/>
      <c r="K30" s="764"/>
      <c r="L30" s="764"/>
      <c r="M30" s="764"/>
      <c r="N30" s="764"/>
      <c r="O30" s="764"/>
      <c r="P30" s="764"/>
      <c r="Q30" s="764"/>
      <c r="R30" s="764"/>
      <c r="S30" s="764"/>
      <c r="T30" s="764"/>
      <c r="U30" s="764"/>
      <c r="V30" s="764"/>
      <c r="W30" s="764"/>
      <c r="X30" s="764"/>
      <c r="Y30" s="764"/>
      <c r="Z30" s="764"/>
      <c r="AA30" s="764"/>
      <c r="AB30" s="764"/>
      <c r="AC30" s="764"/>
      <c r="AD30" s="764"/>
      <c r="AE30" s="764"/>
      <c r="AF30" s="764"/>
      <c r="AG30" s="764"/>
      <c r="AH30" s="764"/>
      <c r="AI30" s="764"/>
      <c r="AJ30" s="764"/>
      <c r="AK30" s="764"/>
      <c r="AL30" s="764"/>
      <c r="AM30" s="764"/>
      <c r="AN30" s="764"/>
      <c r="AO30" s="764"/>
      <c r="AP30" s="764"/>
      <c r="AQ30" s="764"/>
      <c r="AR30" s="764"/>
      <c r="AS30" s="764"/>
      <c r="AT30" s="764"/>
      <c r="AU30" s="764"/>
      <c r="AV30" s="764"/>
    </row>
    <row r="31" spans="2:48" ht="24" customHeight="1">
      <c r="B31" s="98"/>
      <c r="C31" s="114"/>
      <c r="D31" s="114"/>
      <c r="E31" s="114"/>
      <c r="F31" s="114"/>
      <c r="G31" s="114"/>
      <c r="H31" s="114"/>
      <c r="I31" s="114"/>
      <c r="J31" s="114"/>
      <c r="K31" s="115"/>
      <c r="L31" s="116"/>
      <c r="M31" s="116"/>
      <c r="N31" s="116"/>
      <c r="O31" s="117"/>
      <c r="P31" s="117"/>
      <c r="Q31" s="117"/>
      <c r="R31" s="116"/>
      <c r="S31" s="116"/>
      <c r="T31" s="117"/>
      <c r="U31" s="117"/>
      <c r="V31" s="117"/>
      <c r="W31" s="116"/>
      <c r="X31" s="116"/>
      <c r="Y31" s="118"/>
      <c r="Z31" s="118"/>
      <c r="AA31" s="117"/>
      <c r="AB31" s="116"/>
      <c r="AC31" s="116"/>
      <c r="AD31" s="117"/>
      <c r="AE31" s="117"/>
      <c r="AF31" s="117"/>
      <c r="AG31" s="117"/>
      <c r="AH31" s="117"/>
      <c r="AI31" s="117"/>
      <c r="AJ31" s="115"/>
      <c r="AK31" s="117"/>
      <c r="AL31" s="117"/>
      <c r="AM31" s="117"/>
      <c r="AN31" s="117"/>
      <c r="AO31" s="115"/>
    </row>
    <row r="32" spans="2:48" ht="54" customHeight="1">
      <c r="B32" s="98"/>
      <c r="C32" s="778" t="s">
        <v>232</v>
      </c>
      <c r="D32" s="779"/>
      <c r="E32" s="779"/>
      <c r="F32" s="779"/>
      <c r="G32" s="779"/>
      <c r="H32" s="779"/>
      <c r="I32" s="779"/>
      <c r="J32" s="779"/>
      <c r="K32" s="779"/>
      <c r="L32" s="779"/>
      <c r="M32" s="779"/>
      <c r="N32" s="779"/>
      <c r="O32" s="779"/>
      <c r="P32" s="782" t="s">
        <v>233</v>
      </c>
      <c r="Q32" s="782"/>
      <c r="R32" s="782"/>
      <c r="S32" s="782"/>
      <c r="T32" s="782"/>
      <c r="U32" s="782"/>
      <c r="V32" s="782"/>
      <c r="W32" s="782" t="s">
        <v>234</v>
      </c>
      <c r="X32" s="782"/>
      <c r="Y32" s="782"/>
      <c r="Z32" s="782"/>
      <c r="AA32" s="782"/>
      <c r="AB32" s="782"/>
      <c r="AC32" s="782"/>
      <c r="AD32" s="783" t="s">
        <v>235</v>
      </c>
      <c r="AE32" s="782"/>
      <c r="AF32" s="782"/>
      <c r="AG32" s="782"/>
      <c r="AH32" s="782"/>
      <c r="AI32" s="782"/>
      <c r="AJ32" s="782"/>
    </row>
    <row r="33" spans="2:49" ht="49.9" customHeight="1">
      <c r="B33" s="98"/>
      <c r="C33" s="780"/>
      <c r="D33" s="781"/>
      <c r="E33" s="781"/>
      <c r="F33" s="781"/>
      <c r="G33" s="781"/>
      <c r="H33" s="781"/>
      <c r="I33" s="781"/>
      <c r="J33" s="781"/>
      <c r="K33" s="781"/>
      <c r="L33" s="781"/>
      <c r="M33" s="781"/>
      <c r="N33" s="781"/>
      <c r="O33" s="781"/>
      <c r="P33" s="784"/>
      <c r="Q33" s="785"/>
      <c r="R33" s="785"/>
      <c r="S33" s="785"/>
      <c r="T33" s="785"/>
      <c r="U33" s="766" t="s">
        <v>236</v>
      </c>
      <c r="V33" s="767"/>
      <c r="W33" s="784"/>
      <c r="X33" s="785"/>
      <c r="Y33" s="785"/>
      <c r="Z33" s="785"/>
      <c r="AA33" s="785"/>
      <c r="AB33" s="766" t="s">
        <v>236</v>
      </c>
      <c r="AC33" s="767"/>
      <c r="AD33" s="765"/>
      <c r="AE33" s="765"/>
      <c r="AF33" s="765"/>
      <c r="AG33" s="765"/>
      <c r="AH33" s="765"/>
      <c r="AI33" s="766" t="s">
        <v>237</v>
      </c>
      <c r="AJ33" s="767"/>
    </row>
    <row r="34" spans="2:49" ht="49.9" customHeight="1">
      <c r="B34" s="98"/>
      <c r="C34" s="119"/>
      <c r="D34" s="768" t="s">
        <v>238</v>
      </c>
      <c r="E34" s="769"/>
      <c r="F34" s="769"/>
      <c r="G34" s="769"/>
      <c r="H34" s="769"/>
      <c r="I34" s="769"/>
      <c r="J34" s="769"/>
      <c r="K34" s="769"/>
      <c r="L34" s="769"/>
      <c r="M34" s="769"/>
      <c r="N34" s="769"/>
      <c r="O34" s="770"/>
      <c r="P34" s="120"/>
      <c r="Q34" s="771"/>
      <c r="R34" s="771"/>
      <c r="S34" s="771"/>
      <c r="T34" s="771"/>
      <c r="U34" s="772" t="s">
        <v>236</v>
      </c>
      <c r="V34" s="773"/>
      <c r="W34" s="121"/>
      <c r="X34" s="774"/>
      <c r="Y34" s="774"/>
      <c r="Z34" s="774"/>
      <c r="AA34" s="774"/>
      <c r="AB34" s="772" t="s">
        <v>236</v>
      </c>
      <c r="AC34" s="773"/>
      <c r="AD34" s="122" t="s">
        <v>239</v>
      </c>
      <c r="AE34" s="772"/>
      <c r="AF34" s="772"/>
      <c r="AG34" s="772"/>
      <c r="AH34" s="772"/>
      <c r="AI34" s="775" t="s">
        <v>237</v>
      </c>
      <c r="AJ34" s="776"/>
    </row>
    <row r="36" spans="2:49" s="91" customFormat="1" ht="37.5" customHeight="1">
      <c r="B36" s="123" t="s">
        <v>240</v>
      </c>
      <c r="D36" s="123"/>
      <c r="L36" s="124" t="s">
        <v>241</v>
      </c>
    </row>
    <row r="37" spans="2:49" s="91" customFormat="1" ht="26.25" customHeight="1">
      <c r="B37" s="123"/>
      <c r="C37" s="754"/>
      <c r="D37" s="754"/>
      <c r="E37" s="754"/>
      <c r="F37" s="754"/>
      <c r="G37" s="754"/>
      <c r="H37" s="754"/>
      <c r="I37" s="754"/>
      <c r="J37" s="754"/>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4"/>
      <c r="AN37" s="754"/>
      <c r="AO37" s="754"/>
      <c r="AP37" s="754"/>
      <c r="AQ37" s="754"/>
      <c r="AR37" s="754"/>
      <c r="AS37" s="754"/>
      <c r="AT37" s="754"/>
      <c r="AU37" s="754"/>
      <c r="AV37" s="754"/>
      <c r="AW37" s="125"/>
    </row>
    <row r="38" spans="2:49" s="115" customFormat="1" ht="18" customHeight="1">
      <c r="B38" s="126"/>
      <c r="D38" s="126"/>
    </row>
    <row r="39" spans="2:49" s="115" customFormat="1" ht="37.5" customHeight="1">
      <c r="B39" s="127" t="s">
        <v>242</v>
      </c>
      <c r="D39" s="126"/>
      <c r="L39" s="128" t="s">
        <v>243</v>
      </c>
    </row>
    <row r="40" spans="2:49" s="91" customFormat="1" ht="26.25" customHeight="1">
      <c r="B40" s="123"/>
      <c r="C40" s="755" t="s">
        <v>244</v>
      </c>
      <c r="D40" s="756" t="s">
        <v>245</v>
      </c>
      <c r="E40" s="756"/>
      <c r="F40" s="756"/>
      <c r="G40" s="756"/>
      <c r="H40" s="756"/>
      <c r="I40" s="756"/>
      <c r="J40" s="756"/>
      <c r="K40" s="756"/>
      <c r="L40" s="756"/>
      <c r="M40" s="756"/>
      <c r="N40" s="756"/>
      <c r="O40" s="756"/>
      <c r="P40" s="756"/>
      <c r="Q40" s="756"/>
      <c r="R40" s="756"/>
      <c r="S40" s="756"/>
      <c r="T40" s="756"/>
      <c r="U40" s="756"/>
      <c r="V40" s="756"/>
      <c r="W40" s="756"/>
      <c r="X40" s="756"/>
      <c r="Y40" s="756"/>
      <c r="Z40" s="756"/>
      <c r="AA40" s="756"/>
      <c r="AB40" s="756"/>
      <c r="AC40" s="756"/>
      <c r="AD40" s="756"/>
      <c r="AE40" s="756"/>
      <c r="AF40" s="756"/>
      <c r="AG40" s="756"/>
      <c r="AH40" s="756"/>
      <c r="AI40" s="756"/>
      <c r="AJ40" s="756"/>
      <c r="AK40" s="756"/>
      <c r="AL40" s="756"/>
      <c r="AM40" s="756"/>
      <c r="AN40" s="756"/>
      <c r="AO40" s="756"/>
      <c r="AP40" s="756"/>
      <c r="AQ40" s="756"/>
      <c r="AR40" s="756"/>
      <c r="AS40" s="756"/>
      <c r="AT40" s="756"/>
      <c r="AU40" s="756"/>
      <c r="AV40" s="756"/>
      <c r="AW40" s="125"/>
    </row>
    <row r="41" spans="2:49" s="91" customFormat="1" ht="26.25" customHeight="1">
      <c r="B41" s="123"/>
      <c r="C41" s="755"/>
      <c r="D41" s="756"/>
      <c r="E41" s="756"/>
      <c r="F41" s="756"/>
      <c r="G41" s="756"/>
      <c r="H41" s="756"/>
      <c r="I41" s="756"/>
      <c r="J41" s="756"/>
      <c r="K41" s="756"/>
      <c r="L41" s="756"/>
      <c r="M41" s="756"/>
      <c r="N41" s="756"/>
      <c r="O41" s="756"/>
      <c r="P41" s="756"/>
      <c r="Q41" s="756"/>
      <c r="R41" s="756"/>
      <c r="S41" s="756"/>
      <c r="T41" s="756"/>
      <c r="U41" s="756"/>
      <c r="V41" s="756"/>
      <c r="W41" s="756"/>
      <c r="X41" s="756"/>
      <c r="Y41" s="756"/>
      <c r="Z41" s="756"/>
      <c r="AA41" s="756"/>
      <c r="AB41" s="756"/>
      <c r="AC41" s="756"/>
      <c r="AD41" s="756"/>
      <c r="AE41" s="756"/>
      <c r="AF41" s="756"/>
      <c r="AG41" s="756"/>
      <c r="AH41" s="756"/>
      <c r="AI41" s="756"/>
      <c r="AJ41" s="756"/>
      <c r="AK41" s="756"/>
      <c r="AL41" s="756"/>
      <c r="AM41" s="756"/>
      <c r="AN41" s="756"/>
      <c r="AO41" s="756"/>
      <c r="AP41" s="756"/>
      <c r="AQ41" s="756"/>
      <c r="AR41" s="756"/>
      <c r="AS41" s="756"/>
      <c r="AT41" s="756"/>
      <c r="AU41" s="756"/>
      <c r="AV41" s="756"/>
      <c r="AW41" s="125"/>
    </row>
    <row r="42" spans="2:49" ht="18" customHeight="1">
      <c r="B42" s="127"/>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row>
    <row r="43" spans="2:49" s="93" customFormat="1" ht="37.5" customHeight="1">
      <c r="B43" s="127" t="s">
        <v>246</v>
      </c>
      <c r="D43" s="127"/>
      <c r="E43" s="129"/>
      <c r="F43" s="129"/>
      <c r="G43" s="97"/>
      <c r="H43" s="97"/>
      <c r="I43" s="97"/>
      <c r="J43" s="97"/>
      <c r="K43" s="97"/>
      <c r="L43" s="97"/>
      <c r="M43" s="97"/>
      <c r="N43" s="97"/>
      <c r="O43" s="97"/>
      <c r="P43" s="97"/>
      <c r="Q43" s="97"/>
      <c r="R43" s="97"/>
      <c r="S43" s="97"/>
      <c r="T43" s="97"/>
      <c r="U43" s="97"/>
    </row>
    <row r="44" spans="2:49" ht="6.95" customHeight="1">
      <c r="C44" s="130"/>
      <c r="D44" s="130"/>
      <c r="H44" s="131"/>
      <c r="I44" s="131"/>
      <c r="J44" s="131"/>
      <c r="K44" s="132"/>
      <c r="L44" s="131"/>
      <c r="M44" s="131"/>
      <c r="N44" s="131"/>
      <c r="O44" s="131"/>
    </row>
    <row r="45" spans="2:49" ht="60" customHeight="1">
      <c r="C45" s="757" t="s">
        <v>247</v>
      </c>
      <c r="D45" s="758"/>
      <c r="E45" s="758"/>
      <c r="F45" s="758"/>
      <c r="G45" s="758"/>
      <c r="H45" s="758"/>
      <c r="I45" s="758"/>
      <c r="J45" s="758"/>
      <c r="K45" s="758"/>
      <c r="L45" s="758"/>
      <c r="M45" s="758"/>
      <c r="N45" s="758"/>
      <c r="O45" s="759"/>
      <c r="P45" s="133"/>
      <c r="Q45" s="133"/>
      <c r="R45" s="133"/>
      <c r="S45" s="133"/>
      <c r="T45" s="133"/>
      <c r="U45" s="133"/>
      <c r="V45" s="133"/>
      <c r="W45" s="133"/>
      <c r="X45" s="133"/>
      <c r="Y45" s="133"/>
      <c r="Z45" s="133"/>
      <c r="AA45" s="133"/>
      <c r="AB45" s="133"/>
      <c r="AC45" s="133"/>
      <c r="AD45" s="133"/>
      <c r="AE45" s="133"/>
      <c r="AF45" s="133"/>
      <c r="AG45" s="133"/>
    </row>
    <row r="46" spans="2:49" ht="30" customHeight="1">
      <c r="C46" s="760"/>
      <c r="D46" s="761"/>
      <c r="E46" s="761"/>
      <c r="F46" s="761"/>
      <c r="G46" s="761"/>
      <c r="H46" s="761"/>
      <c r="I46" s="761"/>
      <c r="J46" s="761"/>
      <c r="K46" s="134"/>
      <c r="L46" s="135"/>
      <c r="M46" s="135"/>
      <c r="N46" s="135"/>
      <c r="O46" s="136"/>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row>
    <row r="47" spans="2:49" ht="45" customHeight="1">
      <c r="C47" s="762"/>
      <c r="D47" s="763"/>
      <c r="E47" s="763"/>
      <c r="F47" s="763"/>
      <c r="G47" s="763"/>
      <c r="H47" s="763"/>
      <c r="I47" s="763"/>
      <c r="J47" s="763"/>
      <c r="K47" s="138"/>
      <c r="L47" s="139"/>
      <c r="M47" s="139"/>
      <c r="N47" s="139"/>
      <c r="O47" s="140" t="s">
        <v>222</v>
      </c>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row>
    <row r="48" spans="2:49" ht="57" customHeight="1">
      <c r="C48" s="141" t="s">
        <v>244</v>
      </c>
      <c r="D48" s="764" t="s">
        <v>248</v>
      </c>
      <c r="E48" s="764"/>
      <c r="F48" s="764"/>
      <c r="G48" s="764"/>
      <c r="H48" s="764"/>
      <c r="I48" s="764"/>
      <c r="J48" s="764"/>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764"/>
      <c r="AH48" s="764"/>
      <c r="AI48" s="764"/>
      <c r="AJ48" s="764"/>
      <c r="AK48" s="764"/>
      <c r="AL48" s="764"/>
      <c r="AM48" s="764"/>
      <c r="AN48" s="764"/>
      <c r="AO48" s="764"/>
      <c r="AP48" s="764"/>
      <c r="AQ48" s="764"/>
      <c r="AR48" s="764"/>
      <c r="AS48" s="764"/>
      <c r="AT48" s="764"/>
      <c r="AU48" s="764"/>
      <c r="AV48" s="764"/>
    </row>
    <row r="49" spans="3:48" ht="38.25" customHeight="1">
      <c r="C49" s="115" t="s">
        <v>194</v>
      </c>
      <c r="D49" s="115"/>
      <c r="E49" s="115"/>
    </row>
    <row r="50" spans="3:48" ht="38.25" customHeight="1">
      <c r="C50" s="115"/>
      <c r="D50" s="753" t="s">
        <v>249</v>
      </c>
      <c r="E50" s="753"/>
      <c r="F50" s="753"/>
      <c r="G50" s="753"/>
      <c r="H50" s="753"/>
      <c r="I50" s="753"/>
      <c r="J50" s="753"/>
      <c r="K50" s="753"/>
      <c r="L50" s="753"/>
      <c r="M50" s="753"/>
      <c r="N50" s="753"/>
      <c r="O50" s="753"/>
      <c r="P50" s="753"/>
      <c r="Q50" s="753"/>
      <c r="R50" s="753"/>
      <c r="S50" s="753"/>
      <c r="T50" s="753"/>
      <c r="U50" s="753"/>
      <c r="V50" s="753"/>
      <c r="W50" s="753"/>
      <c r="X50" s="753"/>
      <c r="Y50" s="753"/>
      <c r="Z50" s="753"/>
      <c r="AA50" s="753"/>
      <c r="AB50" s="753"/>
      <c r="AC50" s="753"/>
      <c r="AD50" s="753"/>
      <c r="AE50" s="753"/>
      <c r="AF50" s="753"/>
      <c r="AG50" s="753"/>
      <c r="AH50" s="753"/>
      <c r="AI50" s="753"/>
      <c r="AJ50" s="753"/>
      <c r="AK50" s="753"/>
      <c r="AL50" s="753"/>
      <c r="AM50" s="753"/>
      <c r="AN50" s="753"/>
      <c r="AO50" s="753"/>
      <c r="AP50" s="753"/>
      <c r="AQ50" s="753"/>
      <c r="AR50" s="753"/>
      <c r="AS50" s="753"/>
      <c r="AT50" s="753"/>
      <c r="AU50" s="753"/>
      <c r="AV50" s="753"/>
    </row>
    <row r="51" spans="3:48" ht="38.25" customHeight="1">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row>
    <row r="52" spans="3:48" ht="38.25" customHeight="1"/>
    <row r="53" spans="3:48" ht="38.25" customHeight="1"/>
    <row r="60" spans="3:48" ht="11.25" customHeight="1">
      <c r="C60" s="142"/>
      <c r="D60" s="143"/>
      <c r="E60" s="143"/>
      <c r="F60" s="143"/>
      <c r="G60" s="143"/>
      <c r="H60" s="143"/>
      <c r="I60" s="143"/>
      <c r="J60" s="143"/>
      <c r="K60" s="143"/>
      <c r="L60" s="143"/>
      <c r="M60" s="143"/>
      <c r="N60" s="143"/>
      <c r="O60" s="143"/>
      <c r="P60" s="143"/>
      <c r="Q60" s="143"/>
      <c r="R60" s="143"/>
      <c r="S60" s="143"/>
      <c r="T60" s="143"/>
      <c r="U60" s="142"/>
    </row>
    <row r="61" spans="3:48" ht="11.25" customHeight="1">
      <c r="C61" s="142"/>
      <c r="D61" s="143"/>
      <c r="E61" s="143"/>
      <c r="F61" s="143"/>
      <c r="G61" s="143"/>
      <c r="H61" s="143"/>
      <c r="I61" s="143"/>
      <c r="J61" s="143"/>
      <c r="K61" s="143"/>
      <c r="L61" s="143"/>
      <c r="M61" s="143"/>
      <c r="N61" s="143"/>
      <c r="O61" s="143"/>
      <c r="P61" s="143"/>
      <c r="Q61" s="143"/>
      <c r="R61" s="143"/>
      <c r="S61" s="143"/>
      <c r="T61" s="143"/>
      <c r="U61" s="142"/>
    </row>
    <row r="100" spans="3:30" ht="22.5" customHeight="1">
      <c r="C100" s="132"/>
      <c r="D100" s="143"/>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row>
    <row r="103" spans="3:30" ht="30" customHeight="1"/>
    <row r="315" s="115" customFormat="1" ht="65.25" customHeight="1"/>
  </sheetData>
  <mergeCells count="119">
    <mergeCell ref="AJ22:AJ23"/>
    <mergeCell ref="AO22:AO23"/>
    <mergeCell ref="AK22:AN23"/>
    <mergeCell ref="N25:P25"/>
    <mergeCell ref="L22:O23"/>
    <mergeCell ref="L24:O24"/>
    <mergeCell ref="Q24:T24"/>
    <mergeCell ref="Q22:T23"/>
    <mergeCell ref="V22:Y23"/>
    <mergeCell ref="V24:Y24"/>
    <mergeCell ref="AA24:AD24"/>
    <mergeCell ref="AF24:AI25"/>
    <mergeCell ref="AF22:AI23"/>
    <mergeCell ref="P22:P23"/>
    <mergeCell ref="U22:U23"/>
    <mergeCell ref="Z22:Z23"/>
    <mergeCell ref="AA22:AE2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G16:AJ16"/>
    <mergeCell ref="AK16:AM16"/>
    <mergeCell ref="AN16:AQ16"/>
    <mergeCell ref="AV22:AV23"/>
    <mergeCell ref="D24:E25"/>
    <mergeCell ref="F24:K25"/>
    <mergeCell ref="AJ24:AJ25"/>
    <mergeCell ref="C26:C27"/>
    <mergeCell ref="D26:E27"/>
    <mergeCell ref="F26:K27"/>
    <mergeCell ref="L26:AN27"/>
    <mergeCell ref="AO26:AO27"/>
    <mergeCell ref="AP26:AU27"/>
    <mergeCell ref="AO24:AO25"/>
    <mergeCell ref="AV24:AV25"/>
    <mergeCell ref="L25:M25"/>
    <mergeCell ref="Q25:R25"/>
    <mergeCell ref="V25:W25"/>
    <mergeCell ref="AA25:AB25"/>
    <mergeCell ref="D22:E23"/>
    <mergeCell ref="F22:K23"/>
    <mergeCell ref="AK24:AN25"/>
    <mergeCell ref="AP22:AU23"/>
    <mergeCell ref="AP24:AU25"/>
    <mergeCell ref="AC25:AE25"/>
    <mergeCell ref="X25:Z25"/>
    <mergeCell ref="S25:U25"/>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16"/>
  <conditionalFormatting sqref="L26:AN27 AP26:AU27">
    <cfRule type="cellIs" dxfId="15" priority="1" operator="equal">
      <formula>0</formula>
    </cfRule>
  </conditionalFormatting>
  <dataValidations count="1">
    <dataValidation type="list" allowBlank="1" showInputMessage="1" showErrorMessage="1" sqref="D26:E27 C16">
      <formula1>"□,■"</formula1>
    </dataValidation>
  </dataValidations>
  <printOptions horizontalCentered="1"/>
  <pageMargins left="0.19685039370078741" right="0.19685039370078741" top="0.55118110236220474" bottom="0.15748031496062992" header="0.31496062992125984" footer="0.31496062992125984"/>
  <pageSetup paperSize="9" scale="42"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3:S47"/>
  <sheetViews>
    <sheetView view="pageBreakPreview" zoomScaleNormal="55" zoomScaleSheetLayoutView="100" workbookViewId="0">
      <selection activeCell="Y32" sqref="Y31:Y32"/>
    </sheetView>
  </sheetViews>
  <sheetFormatPr defaultColWidth="9.140625" defaultRowHeight="13.5"/>
  <cols>
    <col min="1" max="1" width="2.7109375" style="147" customWidth="1"/>
    <col min="2" max="2" width="2.5703125" style="147" customWidth="1"/>
    <col min="3" max="3" width="5.5703125" style="147" customWidth="1"/>
    <col min="4" max="4" width="29.5703125" style="147" customWidth="1"/>
    <col min="5" max="5" width="5.5703125" style="147" customWidth="1"/>
    <col min="6" max="6" width="29.5703125" style="147" customWidth="1"/>
    <col min="7" max="7" width="5.5703125" style="147" customWidth="1"/>
    <col min="8" max="8" width="29.5703125" style="147" customWidth="1"/>
    <col min="9" max="18" width="5.5703125" style="147" customWidth="1"/>
    <col min="19" max="19" width="3.5703125" style="147" customWidth="1"/>
    <col min="20" max="20" width="3" style="147" customWidth="1"/>
    <col min="21" max="16384" width="9.140625" style="147"/>
  </cols>
  <sheetData>
    <row r="3" spans="2:19" ht="17.25">
      <c r="B3" s="145" t="s">
        <v>250</v>
      </c>
      <c r="C3" s="146"/>
      <c r="D3" s="146"/>
      <c r="E3" s="146"/>
      <c r="F3" s="146"/>
      <c r="G3" s="146"/>
      <c r="H3" s="146"/>
      <c r="I3" s="146"/>
      <c r="J3" s="146"/>
      <c r="K3" s="146"/>
      <c r="L3" s="146"/>
      <c r="M3" s="146"/>
      <c r="N3" s="145"/>
      <c r="O3" s="145"/>
      <c r="P3" s="895"/>
      <c r="Q3" s="895"/>
      <c r="R3" s="895"/>
      <c r="S3" s="46"/>
    </row>
    <row r="4" spans="2:19" ht="17.25">
      <c r="B4" s="46"/>
      <c r="C4" s="146" t="s">
        <v>251</v>
      </c>
      <c r="D4" s="146"/>
      <c r="E4" s="146"/>
      <c r="F4" s="146"/>
      <c r="G4" s="146"/>
      <c r="H4" s="146"/>
      <c r="I4" s="146" t="s">
        <v>252</v>
      </c>
      <c r="J4" s="146"/>
      <c r="K4" s="46"/>
      <c r="L4" s="46"/>
      <c r="M4" s="46"/>
      <c r="N4" s="145"/>
      <c r="O4" s="145"/>
      <c r="P4" s="145"/>
      <c r="Q4" s="46"/>
      <c r="R4" s="46"/>
      <c r="S4" s="46"/>
    </row>
    <row r="5" spans="2:19" s="150" customFormat="1" ht="34.5" customHeight="1" thickBot="1">
      <c r="B5" s="148"/>
      <c r="C5" s="149" t="s">
        <v>203</v>
      </c>
      <c r="D5" s="149" t="s">
        <v>253</v>
      </c>
      <c r="E5" s="149" t="s">
        <v>203</v>
      </c>
      <c r="F5" s="149" t="s">
        <v>254</v>
      </c>
      <c r="G5" s="500" t="s">
        <v>533</v>
      </c>
      <c r="H5" s="149" t="s">
        <v>255</v>
      </c>
      <c r="I5" s="896" t="str">
        <f>'はじめに（PC）'!D4&amp;""</f>
        <v>○○組織</v>
      </c>
      <c r="J5" s="896"/>
      <c r="K5" s="896"/>
      <c r="L5" s="896"/>
      <c r="M5" s="896"/>
      <c r="N5" s="896"/>
      <c r="O5" s="896"/>
      <c r="P5" s="896"/>
      <c r="Q5" s="896"/>
      <c r="R5" s="896"/>
      <c r="S5" s="148"/>
    </row>
    <row r="6" spans="2:19" ht="14.25" thickBot="1">
      <c r="B6" s="46"/>
      <c r="C6" s="46"/>
      <c r="D6" s="46"/>
      <c r="E6" s="46"/>
      <c r="F6" s="46"/>
      <c r="G6" s="46"/>
      <c r="H6" s="46"/>
      <c r="I6" s="46"/>
      <c r="J6" s="46"/>
      <c r="K6" s="46"/>
      <c r="L6" s="46"/>
      <c r="M6" s="46"/>
      <c r="N6" s="46"/>
      <c r="O6" s="46"/>
      <c r="P6" s="46"/>
      <c r="Q6" s="46"/>
      <c r="R6" s="46"/>
      <c r="S6" s="46"/>
    </row>
    <row r="7" spans="2:19">
      <c r="B7" s="46"/>
      <c r="C7" s="897"/>
      <c r="D7" s="898"/>
      <c r="E7" s="898"/>
      <c r="F7" s="898"/>
      <c r="G7" s="898"/>
      <c r="H7" s="898"/>
      <c r="I7" s="898"/>
      <c r="J7" s="898"/>
      <c r="K7" s="898"/>
      <c r="L7" s="898"/>
      <c r="M7" s="898"/>
      <c r="N7" s="898"/>
      <c r="O7" s="898"/>
      <c r="P7" s="898"/>
      <c r="Q7" s="898"/>
      <c r="R7" s="899"/>
      <c r="S7" s="46"/>
    </row>
    <row r="8" spans="2:19">
      <c r="B8" s="46"/>
      <c r="C8" s="900"/>
      <c r="D8" s="901"/>
      <c r="E8" s="901"/>
      <c r="F8" s="901"/>
      <c r="G8" s="901"/>
      <c r="H8" s="901"/>
      <c r="I8" s="901"/>
      <c r="J8" s="901"/>
      <c r="K8" s="901"/>
      <c r="L8" s="901"/>
      <c r="M8" s="901"/>
      <c r="N8" s="901"/>
      <c r="O8" s="901"/>
      <c r="P8" s="901"/>
      <c r="Q8" s="901"/>
      <c r="R8" s="902"/>
      <c r="S8" s="46"/>
    </row>
    <row r="9" spans="2:19">
      <c r="B9" s="46"/>
      <c r="C9" s="900"/>
      <c r="D9" s="901"/>
      <c r="E9" s="901"/>
      <c r="F9" s="901"/>
      <c r="G9" s="901"/>
      <c r="H9" s="901"/>
      <c r="I9" s="901"/>
      <c r="J9" s="901"/>
      <c r="K9" s="901"/>
      <c r="L9" s="901"/>
      <c r="M9" s="901"/>
      <c r="N9" s="901"/>
      <c r="O9" s="901"/>
      <c r="P9" s="901"/>
      <c r="Q9" s="901"/>
      <c r="R9" s="902"/>
      <c r="S9" s="46"/>
    </row>
    <row r="10" spans="2:19">
      <c r="B10" s="46"/>
      <c r="C10" s="900"/>
      <c r="D10" s="901"/>
      <c r="E10" s="901"/>
      <c r="F10" s="901"/>
      <c r="G10" s="901"/>
      <c r="H10" s="901"/>
      <c r="I10" s="901"/>
      <c r="J10" s="901"/>
      <c r="K10" s="901"/>
      <c r="L10" s="901"/>
      <c r="M10" s="901"/>
      <c r="N10" s="901"/>
      <c r="O10" s="901"/>
      <c r="P10" s="901"/>
      <c r="Q10" s="901"/>
      <c r="R10" s="902"/>
      <c r="S10" s="46"/>
    </row>
    <row r="11" spans="2:19">
      <c r="B11" s="46"/>
      <c r="C11" s="900"/>
      <c r="D11" s="901"/>
      <c r="E11" s="901"/>
      <c r="F11" s="901"/>
      <c r="G11" s="901"/>
      <c r="H11" s="901"/>
      <c r="I11" s="901"/>
      <c r="J11" s="901"/>
      <c r="K11" s="901"/>
      <c r="L11" s="901"/>
      <c r="M11" s="901"/>
      <c r="N11" s="901"/>
      <c r="O11" s="901"/>
      <c r="P11" s="901"/>
      <c r="Q11" s="901"/>
      <c r="R11" s="902"/>
      <c r="S11" s="46"/>
    </row>
    <row r="12" spans="2:19">
      <c r="B12" s="46"/>
      <c r="C12" s="900"/>
      <c r="D12" s="901"/>
      <c r="E12" s="901"/>
      <c r="F12" s="901"/>
      <c r="G12" s="901"/>
      <c r="H12" s="901"/>
      <c r="I12" s="901"/>
      <c r="J12" s="901"/>
      <c r="K12" s="901"/>
      <c r="L12" s="901"/>
      <c r="M12" s="901"/>
      <c r="N12" s="901"/>
      <c r="O12" s="901"/>
      <c r="P12" s="901"/>
      <c r="Q12" s="901"/>
      <c r="R12" s="902"/>
      <c r="S12" s="46"/>
    </row>
    <row r="13" spans="2:19">
      <c r="B13" s="46"/>
      <c r="C13" s="900"/>
      <c r="D13" s="901"/>
      <c r="E13" s="901"/>
      <c r="F13" s="901"/>
      <c r="G13" s="901"/>
      <c r="H13" s="901"/>
      <c r="I13" s="901"/>
      <c r="J13" s="901"/>
      <c r="K13" s="901"/>
      <c r="L13" s="901"/>
      <c r="M13" s="901"/>
      <c r="N13" s="901"/>
      <c r="O13" s="901"/>
      <c r="P13" s="901"/>
      <c r="Q13" s="901"/>
      <c r="R13" s="902"/>
      <c r="S13" s="46"/>
    </row>
    <row r="14" spans="2:19">
      <c r="B14" s="46"/>
      <c r="C14" s="900"/>
      <c r="D14" s="901"/>
      <c r="E14" s="901"/>
      <c r="F14" s="901"/>
      <c r="G14" s="901"/>
      <c r="H14" s="901"/>
      <c r="I14" s="901"/>
      <c r="J14" s="901"/>
      <c r="K14" s="901"/>
      <c r="L14" s="901"/>
      <c r="M14" s="901"/>
      <c r="N14" s="901"/>
      <c r="O14" s="901"/>
      <c r="P14" s="901"/>
      <c r="Q14" s="901"/>
      <c r="R14" s="902"/>
      <c r="S14" s="46"/>
    </row>
    <row r="15" spans="2:19">
      <c r="B15" s="46"/>
      <c r="C15" s="900"/>
      <c r="D15" s="901"/>
      <c r="E15" s="901"/>
      <c r="F15" s="901"/>
      <c r="G15" s="901"/>
      <c r="H15" s="901"/>
      <c r="I15" s="901"/>
      <c r="J15" s="901"/>
      <c r="K15" s="901"/>
      <c r="L15" s="901"/>
      <c r="M15" s="901"/>
      <c r="N15" s="901"/>
      <c r="O15" s="901"/>
      <c r="P15" s="901"/>
      <c r="Q15" s="901"/>
      <c r="R15" s="902"/>
      <c r="S15" s="46"/>
    </row>
    <row r="16" spans="2:19">
      <c r="B16" s="46"/>
      <c r="C16" s="900"/>
      <c r="D16" s="901"/>
      <c r="E16" s="901"/>
      <c r="F16" s="901"/>
      <c r="G16" s="901"/>
      <c r="H16" s="901"/>
      <c r="I16" s="901"/>
      <c r="J16" s="901"/>
      <c r="K16" s="901"/>
      <c r="L16" s="901"/>
      <c r="M16" s="901"/>
      <c r="N16" s="901"/>
      <c r="O16" s="901"/>
      <c r="P16" s="901"/>
      <c r="Q16" s="901"/>
      <c r="R16" s="902"/>
      <c r="S16" s="46"/>
    </row>
    <row r="17" spans="2:19">
      <c r="B17" s="46"/>
      <c r="C17" s="900"/>
      <c r="D17" s="901"/>
      <c r="E17" s="901"/>
      <c r="F17" s="901"/>
      <c r="G17" s="901"/>
      <c r="H17" s="901"/>
      <c r="I17" s="901"/>
      <c r="J17" s="901"/>
      <c r="K17" s="901"/>
      <c r="L17" s="901"/>
      <c r="M17" s="901"/>
      <c r="N17" s="901"/>
      <c r="O17" s="901"/>
      <c r="P17" s="901"/>
      <c r="Q17" s="901"/>
      <c r="R17" s="902"/>
      <c r="S17" s="46"/>
    </row>
    <row r="18" spans="2:19">
      <c r="B18" s="46"/>
      <c r="C18" s="900"/>
      <c r="D18" s="901"/>
      <c r="E18" s="901"/>
      <c r="F18" s="901"/>
      <c r="G18" s="901"/>
      <c r="H18" s="901"/>
      <c r="I18" s="901"/>
      <c r="J18" s="901"/>
      <c r="K18" s="901"/>
      <c r="L18" s="901"/>
      <c r="M18" s="901"/>
      <c r="N18" s="901"/>
      <c r="O18" s="901"/>
      <c r="P18" s="901"/>
      <c r="Q18" s="901"/>
      <c r="R18" s="902"/>
      <c r="S18" s="46"/>
    </row>
    <row r="19" spans="2:19">
      <c r="B19" s="46"/>
      <c r="C19" s="900"/>
      <c r="D19" s="901"/>
      <c r="E19" s="901"/>
      <c r="F19" s="901"/>
      <c r="G19" s="901"/>
      <c r="H19" s="901"/>
      <c r="I19" s="901"/>
      <c r="J19" s="901"/>
      <c r="K19" s="901"/>
      <c r="L19" s="901"/>
      <c r="M19" s="901"/>
      <c r="N19" s="901"/>
      <c r="O19" s="901"/>
      <c r="P19" s="901"/>
      <c r="Q19" s="901"/>
      <c r="R19" s="902"/>
      <c r="S19" s="46"/>
    </row>
    <row r="20" spans="2:19">
      <c r="B20" s="46"/>
      <c r="C20" s="900"/>
      <c r="D20" s="901"/>
      <c r="E20" s="901"/>
      <c r="F20" s="901"/>
      <c r="G20" s="901"/>
      <c r="H20" s="901"/>
      <c r="I20" s="901"/>
      <c r="J20" s="901"/>
      <c r="K20" s="901"/>
      <c r="L20" s="901"/>
      <c r="M20" s="901"/>
      <c r="N20" s="901"/>
      <c r="O20" s="901"/>
      <c r="P20" s="901"/>
      <c r="Q20" s="901"/>
      <c r="R20" s="902"/>
      <c r="S20" s="46"/>
    </row>
    <row r="21" spans="2:19">
      <c r="B21" s="46"/>
      <c r="C21" s="900"/>
      <c r="D21" s="901"/>
      <c r="E21" s="901"/>
      <c r="F21" s="901"/>
      <c r="G21" s="901"/>
      <c r="H21" s="901"/>
      <c r="I21" s="901"/>
      <c r="J21" s="901"/>
      <c r="K21" s="901"/>
      <c r="L21" s="901"/>
      <c r="M21" s="901"/>
      <c r="N21" s="901"/>
      <c r="O21" s="901"/>
      <c r="P21" s="901"/>
      <c r="Q21" s="901"/>
      <c r="R21" s="902"/>
      <c r="S21" s="46"/>
    </row>
    <row r="22" spans="2:19">
      <c r="B22" s="46"/>
      <c r="C22" s="900"/>
      <c r="D22" s="901"/>
      <c r="E22" s="901"/>
      <c r="F22" s="901"/>
      <c r="G22" s="901"/>
      <c r="H22" s="901"/>
      <c r="I22" s="901"/>
      <c r="J22" s="901"/>
      <c r="K22" s="901"/>
      <c r="L22" s="901"/>
      <c r="M22" s="901"/>
      <c r="N22" s="901"/>
      <c r="O22" s="901"/>
      <c r="P22" s="901"/>
      <c r="Q22" s="901"/>
      <c r="R22" s="902"/>
      <c r="S22" s="46"/>
    </row>
    <row r="23" spans="2:19">
      <c r="B23" s="46"/>
      <c r="C23" s="900"/>
      <c r="D23" s="901"/>
      <c r="E23" s="901"/>
      <c r="F23" s="901"/>
      <c r="G23" s="901"/>
      <c r="H23" s="901"/>
      <c r="I23" s="901"/>
      <c r="J23" s="901"/>
      <c r="K23" s="901"/>
      <c r="L23" s="901"/>
      <c r="M23" s="901"/>
      <c r="N23" s="901"/>
      <c r="O23" s="901"/>
      <c r="P23" s="901"/>
      <c r="Q23" s="901"/>
      <c r="R23" s="902"/>
      <c r="S23" s="46"/>
    </row>
    <row r="24" spans="2:19">
      <c r="B24" s="46"/>
      <c r="C24" s="900"/>
      <c r="D24" s="901"/>
      <c r="E24" s="901"/>
      <c r="F24" s="901"/>
      <c r="G24" s="901"/>
      <c r="H24" s="901"/>
      <c r="I24" s="901"/>
      <c r="J24" s="901"/>
      <c r="K24" s="901"/>
      <c r="L24" s="901"/>
      <c r="M24" s="901"/>
      <c r="N24" s="901"/>
      <c r="O24" s="901"/>
      <c r="P24" s="901"/>
      <c r="Q24" s="901"/>
      <c r="R24" s="902"/>
      <c r="S24" s="46"/>
    </row>
    <row r="25" spans="2:19">
      <c r="B25" s="46"/>
      <c r="C25" s="900"/>
      <c r="D25" s="901"/>
      <c r="E25" s="901"/>
      <c r="F25" s="901"/>
      <c r="G25" s="901"/>
      <c r="H25" s="901"/>
      <c r="I25" s="901"/>
      <c r="J25" s="901"/>
      <c r="K25" s="901"/>
      <c r="L25" s="901"/>
      <c r="M25" s="901"/>
      <c r="N25" s="901"/>
      <c r="O25" s="901"/>
      <c r="P25" s="901"/>
      <c r="Q25" s="901"/>
      <c r="R25" s="902"/>
      <c r="S25" s="46"/>
    </row>
    <row r="26" spans="2:19">
      <c r="B26" s="46"/>
      <c r="C26" s="900"/>
      <c r="D26" s="901"/>
      <c r="E26" s="901"/>
      <c r="F26" s="901"/>
      <c r="G26" s="901"/>
      <c r="H26" s="901"/>
      <c r="I26" s="901"/>
      <c r="J26" s="901"/>
      <c r="K26" s="901"/>
      <c r="L26" s="901"/>
      <c r="M26" s="901"/>
      <c r="N26" s="901"/>
      <c r="O26" s="901"/>
      <c r="P26" s="901"/>
      <c r="Q26" s="901"/>
      <c r="R26" s="902"/>
      <c r="S26" s="46"/>
    </row>
    <row r="27" spans="2:19">
      <c r="B27" s="46"/>
      <c r="C27" s="900"/>
      <c r="D27" s="901"/>
      <c r="E27" s="901"/>
      <c r="F27" s="901"/>
      <c r="G27" s="901"/>
      <c r="H27" s="901"/>
      <c r="I27" s="901"/>
      <c r="J27" s="901"/>
      <c r="K27" s="901"/>
      <c r="L27" s="901"/>
      <c r="M27" s="901"/>
      <c r="N27" s="901"/>
      <c r="O27" s="901"/>
      <c r="P27" s="901"/>
      <c r="Q27" s="901"/>
      <c r="R27" s="902"/>
      <c r="S27" s="46"/>
    </row>
    <row r="28" spans="2:19">
      <c r="B28" s="46"/>
      <c r="C28" s="900"/>
      <c r="D28" s="901"/>
      <c r="E28" s="901"/>
      <c r="F28" s="901"/>
      <c r="G28" s="901"/>
      <c r="H28" s="901"/>
      <c r="I28" s="901"/>
      <c r="J28" s="901"/>
      <c r="K28" s="901"/>
      <c r="L28" s="901"/>
      <c r="M28" s="901"/>
      <c r="N28" s="901"/>
      <c r="O28" s="901"/>
      <c r="P28" s="901"/>
      <c r="Q28" s="901"/>
      <c r="R28" s="902"/>
      <c r="S28" s="46"/>
    </row>
    <row r="29" spans="2:19">
      <c r="B29" s="46"/>
      <c r="C29" s="900"/>
      <c r="D29" s="901"/>
      <c r="E29" s="901"/>
      <c r="F29" s="901"/>
      <c r="G29" s="901"/>
      <c r="H29" s="901"/>
      <c r="I29" s="901"/>
      <c r="J29" s="901"/>
      <c r="K29" s="901"/>
      <c r="L29" s="901"/>
      <c r="M29" s="901"/>
      <c r="N29" s="901"/>
      <c r="O29" s="901"/>
      <c r="P29" s="901"/>
      <c r="Q29" s="901"/>
      <c r="R29" s="902"/>
      <c r="S29" s="46"/>
    </row>
    <row r="30" spans="2:19">
      <c r="B30" s="46"/>
      <c r="C30" s="900"/>
      <c r="D30" s="901"/>
      <c r="E30" s="901"/>
      <c r="F30" s="901"/>
      <c r="G30" s="901"/>
      <c r="H30" s="901"/>
      <c r="I30" s="901"/>
      <c r="J30" s="901"/>
      <c r="K30" s="901"/>
      <c r="L30" s="901"/>
      <c r="M30" s="901"/>
      <c r="N30" s="901"/>
      <c r="O30" s="901"/>
      <c r="P30" s="901"/>
      <c r="Q30" s="901"/>
      <c r="R30" s="902"/>
      <c r="S30" s="46"/>
    </row>
    <row r="31" spans="2:19">
      <c r="B31" s="46"/>
      <c r="C31" s="900"/>
      <c r="D31" s="901"/>
      <c r="E31" s="901"/>
      <c r="F31" s="901"/>
      <c r="G31" s="901"/>
      <c r="H31" s="901"/>
      <c r="I31" s="901"/>
      <c r="J31" s="901"/>
      <c r="K31" s="901"/>
      <c r="L31" s="901"/>
      <c r="M31" s="901"/>
      <c r="N31" s="901"/>
      <c r="O31" s="901"/>
      <c r="P31" s="901"/>
      <c r="Q31" s="901"/>
      <c r="R31" s="902"/>
      <c r="S31" s="46"/>
    </row>
    <row r="32" spans="2:19">
      <c r="B32" s="46"/>
      <c r="C32" s="900"/>
      <c r="D32" s="901"/>
      <c r="E32" s="901"/>
      <c r="F32" s="901"/>
      <c r="G32" s="901"/>
      <c r="H32" s="901"/>
      <c r="I32" s="901"/>
      <c r="J32" s="901"/>
      <c r="K32" s="901"/>
      <c r="L32" s="901"/>
      <c r="M32" s="901"/>
      <c r="N32" s="901"/>
      <c r="O32" s="901"/>
      <c r="P32" s="901"/>
      <c r="Q32" s="901"/>
      <c r="R32" s="902"/>
      <c r="S32" s="46"/>
    </row>
    <row r="33" spans="2:19">
      <c r="B33" s="46"/>
      <c r="C33" s="900"/>
      <c r="D33" s="901"/>
      <c r="E33" s="901"/>
      <c r="F33" s="901"/>
      <c r="G33" s="901"/>
      <c r="H33" s="901"/>
      <c r="I33" s="901"/>
      <c r="J33" s="901"/>
      <c r="K33" s="901"/>
      <c r="L33" s="901"/>
      <c r="M33" s="901"/>
      <c r="N33" s="901"/>
      <c r="O33" s="901"/>
      <c r="P33" s="901"/>
      <c r="Q33" s="901"/>
      <c r="R33" s="902"/>
      <c r="S33" s="46"/>
    </row>
    <row r="34" spans="2:19">
      <c r="B34" s="46"/>
      <c r="C34" s="900"/>
      <c r="D34" s="901"/>
      <c r="E34" s="901"/>
      <c r="F34" s="901"/>
      <c r="G34" s="901"/>
      <c r="H34" s="901"/>
      <c r="I34" s="901"/>
      <c r="J34" s="901"/>
      <c r="K34" s="901"/>
      <c r="L34" s="901"/>
      <c r="M34" s="901"/>
      <c r="N34" s="901"/>
      <c r="O34" s="901"/>
      <c r="P34" s="901"/>
      <c r="Q34" s="901"/>
      <c r="R34" s="902"/>
      <c r="S34" s="46"/>
    </row>
    <row r="35" spans="2:19">
      <c r="B35" s="46"/>
      <c r="C35" s="900"/>
      <c r="D35" s="901"/>
      <c r="E35" s="901"/>
      <c r="F35" s="901"/>
      <c r="G35" s="901"/>
      <c r="H35" s="901"/>
      <c r="I35" s="901"/>
      <c r="J35" s="901"/>
      <c r="K35" s="901"/>
      <c r="L35" s="901"/>
      <c r="M35" s="901"/>
      <c r="N35" s="901"/>
      <c r="O35" s="901"/>
      <c r="P35" s="901"/>
      <c r="Q35" s="901"/>
      <c r="R35" s="902"/>
      <c r="S35" s="46"/>
    </row>
    <row r="36" spans="2:19">
      <c r="B36" s="46"/>
      <c r="C36" s="900"/>
      <c r="D36" s="901"/>
      <c r="E36" s="901"/>
      <c r="F36" s="901"/>
      <c r="G36" s="901"/>
      <c r="H36" s="901"/>
      <c r="I36" s="901"/>
      <c r="J36" s="901"/>
      <c r="K36" s="901"/>
      <c r="L36" s="901"/>
      <c r="M36" s="901"/>
      <c r="N36" s="901"/>
      <c r="O36" s="901"/>
      <c r="P36" s="901"/>
      <c r="Q36" s="901"/>
      <c r="R36" s="902"/>
      <c r="S36" s="46"/>
    </row>
    <row r="37" spans="2:19">
      <c r="B37" s="46"/>
      <c r="C37" s="900"/>
      <c r="D37" s="901"/>
      <c r="E37" s="901"/>
      <c r="F37" s="901"/>
      <c r="G37" s="901"/>
      <c r="H37" s="901"/>
      <c r="I37" s="901"/>
      <c r="J37" s="901"/>
      <c r="K37" s="901"/>
      <c r="L37" s="901"/>
      <c r="M37" s="901"/>
      <c r="N37" s="901"/>
      <c r="O37" s="901"/>
      <c r="P37" s="901"/>
      <c r="Q37" s="901"/>
      <c r="R37" s="902"/>
      <c r="S37" s="46"/>
    </row>
    <row r="38" spans="2:19">
      <c r="B38" s="46"/>
      <c r="C38" s="900"/>
      <c r="D38" s="901"/>
      <c r="E38" s="901"/>
      <c r="F38" s="901"/>
      <c r="G38" s="901"/>
      <c r="H38" s="901"/>
      <c r="I38" s="901"/>
      <c r="J38" s="901"/>
      <c r="K38" s="901"/>
      <c r="L38" s="901"/>
      <c r="M38" s="901"/>
      <c r="N38" s="901"/>
      <c r="O38" s="901"/>
      <c r="P38" s="901"/>
      <c r="Q38" s="901"/>
      <c r="R38" s="902"/>
      <c r="S38" s="46"/>
    </row>
    <row r="39" spans="2:19">
      <c r="B39" s="46"/>
      <c r="C39" s="900"/>
      <c r="D39" s="901"/>
      <c r="E39" s="901"/>
      <c r="F39" s="901"/>
      <c r="G39" s="901"/>
      <c r="H39" s="901"/>
      <c r="I39" s="901"/>
      <c r="J39" s="901"/>
      <c r="K39" s="901"/>
      <c r="L39" s="901"/>
      <c r="M39" s="901"/>
      <c r="N39" s="901"/>
      <c r="O39" s="901"/>
      <c r="P39" s="901"/>
      <c r="Q39" s="901"/>
      <c r="R39" s="902"/>
      <c r="S39" s="46"/>
    </row>
    <row r="40" spans="2:19">
      <c r="B40" s="46"/>
      <c r="C40" s="900"/>
      <c r="D40" s="901"/>
      <c r="E40" s="901"/>
      <c r="F40" s="901"/>
      <c r="G40" s="901"/>
      <c r="H40" s="901"/>
      <c r="I40" s="901"/>
      <c r="J40" s="901"/>
      <c r="K40" s="901"/>
      <c r="L40" s="901"/>
      <c r="M40" s="901"/>
      <c r="N40" s="901"/>
      <c r="O40" s="901"/>
      <c r="P40" s="901"/>
      <c r="Q40" s="901"/>
      <c r="R40" s="902"/>
      <c r="S40" s="46"/>
    </row>
    <row r="41" spans="2:19">
      <c r="B41" s="46"/>
      <c r="C41" s="900"/>
      <c r="D41" s="901"/>
      <c r="E41" s="901"/>
      <c r="F41" s="901"/>
      <c r="G41" s="901"/>
      <c r="H41" s="901"/>
      <c r="I41" s="901"/>
      <c r="J41" s="901"/>
      <c r="K41" s="901"/>
      <c r="L41" s="901"/>
      <c r="M41" s="901"/>
      <c r="N41" s="901"/>
      <c r="O41" s="901"/>
      <c r="P41" s="901"/>
      <c r="Q41" s="901"/>
      <c r="R41" s="902"/>
      <c r="S41" s="46"/>
    </row>
    <row r="42" spans="2:19">
      <c r="B42" s="46"/>
      <c r="C42" s="900"/>
      <c r="D42" s="901"/>
      <c r="E42" s="901"/>
      <c r="F42" s="901"/>
      <c r="G42" s="901"/>
      <c r="H42" s="901"/>
      <c r="I42" s="901"/>
      <c r="J42" s="901"/>
      <c r="K42" s="901"/>
      <c r="L42" s="901"/>
      <c r="M42" s="901"/>
      <c r="N42" s="901"/>
      <c r="O42" s="901"/>
      <c r="P42" s="901"/>
      <c r="Q42" s="901"/>
      <c r="R42" s="902"/>
      <c r="S42" s="46"/>
    </row>
    <row r="43" spans="2:19">
      <c r="B43" s="46"/>
      <c r="C43" s="900"/>
      <c r="D43" s="901"/>
      <c r="E43" s="901"/>
      <c r="F43" s="901"/>
      <c r="G43" s="901"/>
      <c r="H43" s="901"/>
      <c r="I43" s="901"/>
      <c r="J43" s="901"/>
      <c r="K43" s="901"/>
      <c r="L43" s="901"/>
      <c r="M43" s="901"/>
      <c r="N43" s="901"/>
      <c r="O43" s="901"/>
      <c r="P43" s="901"/>
      <c r="Q43" s="901"/>
      <c r="R43" s="902"/>
      <c r="S43" s="46"/>
    </row>
    <row r="44" spans="2:19">
      <c r="B44" s="46"/>
      <c r="C44" s="900"/>
      <c r="D44" s="901"/>
      <c r="E44" s="901"/>
      <c r="F44" s="901"/>
      <c r="G44" s="901"/>
      <c r="H44" s="901"/>
      <c r="I44" s="901"/>
      <c r="J44" s="901"/>
      <c r="K44" s="901"/>
      <c r="L44" s="901"/>
      <c r="M44" s="901"/>
      <c r="N44" s="901"/>
      <c r="O44" s="901"/>
      <c r="P44" s="901"/>
      <c r="Q44" s="901"/>
      <c r="R44" s="902"/>
      <c r="S44" s="46"/>
    </row>
    <row r="45" spans="2:19">
      <c r="B45" s="46"/>
      <c r="C45" s="900"/>
      <c r="D45" s="901"/>
      <c r="E45" s="901"/>
      <c r="F45" s="901"/>
      <c r="G45" s="901"/>
      <c r="H45" s="901"/>
      <c r="I45" s="901"/>
      <c r="J45" s="901"/>
      <c r="K45" s="901"/>
      <c r="L45" s="901"/>
      <c r="M45" s="901"/>
      <c r="N45" s="901"/>
      <c r="O45" s="901"/>
      <c r="P45" s="901"/>
      <c r="Q45" s="901"/>
      <c r="R45" s="902"/>
      <c r="S45" s="46"/>
    </row>
    <row r="46" spans="2:19" ht="14.25" thickBot="1">
      <c r="B46" s="46"/>
      <c r="C46" s="903"/>
      <c r="D46" s="904"/>
      <c r="E46" s="904"/>
      <c r="F46" s="904"/>
      <c r="G46" s="904"/>
      <c r="H46" s="904"/>
      <c r="I46" s="904"/>
      <c r="J46" s="904"/>
      <c r="K46" s="904"/>
      <c r="L46" s="904"/>
      <c r="M46" s="904"/>
      <c r="N46" s="904"/>
      <c r="O46" s="904"/>
      <c r="P46" s="904"/>
      <c r="Q46" s="904"/>
      <c r="R46" s="905"/>
      <c r="S46" s="46"/>
    </row>
    <row r="47" spans="2:19">
      <c r="B47" s="46"/>
      <c r="C47" s="46"/>
      <c r="D47" s="46"/>
      <c r="E47" s="46"/>
      <c r="F47" s="46"/>
      <c r="G47" s="46"/>
      <c r="H47" s="46"/>
      <c r="I47" s="46"/>
      <c r="J47" s="46"/>
      <c r="K47" s="46"/>
      <c r="L47" s="46"/>
      <c r="M47" s="46"/>
      <c r="N47" s="46"/>
      <c r="O47" s="46"/>
      <c r="P47" s="46"/>
      <c r="Q47" s="46"/>
      <c r="R47" s="46"/>
      <c r="S47" s="46"/>
    </row>
  </sheetData>
  <mergeCells count="3">
    <mergeCell ref="P3:R3"/>
    <mergeCell ref="I5:R5"/>
    <mergeCell ref="C7:R46"/>
  </mergeCells>
  <phoneticPr fontId="16"/>
  <dataValidations count="1">
    <dataValidation type="list" allowBlank="1" showInputMessage="1" showErrorMessage="1" sqref="G5">
      <formula1>"□,■"</formula1>
    </dataValidation>
  </dataValidations>
  <printOptions horizontalCentered="1"/>
  <pageMargins left="0.19685039370078741" right="0.19685039370078741" top="0.55118110236220474" bottom="0.15748031496062992" header="0.31496062992125984" footer="0.31496062992125984"/>
  <pageSetup paperSize="9" scale="8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説明書</vt:lpstr>
      <vt:lpstr>はじめに（PC）</vt:lpstr>
      <vt:lpstr>はじめに（ほ場一覧）</vt:lpstr>
      <vt:lpstr>必要量計算書</vt:lpstr>
      <vt:lpstr>共通様式第1号</vt:lpstr>
      <vt:lpstr>共通様式第2号</vt: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様式第１号</vt:lpstr>
      <vt:lpstr>様式第１号（農場管理シート）</vt:lpstr>
      <vt:lpstr>農場管理シート (別添）</vt:lpstr>
      <vt:lpstr>様式第１号（現地確認チェックシート）</vt:lpstr>
      <vt:lpstr>様式第6号 </vt:lpstr>
      <vt:lpstr>様式第6号（別紙）</vt:lpstr>
      <vt:lpstr>様式第6号（添付様式6）</vt:lpstr>
      <vt:lpstr>(新)様式第14号</vt:lpstr>
      <vt:lpstr>様式第10号</vt:lpstr>
      <vt:lpstr>様式第１０号（別紙）</vt:lpstr>
      <vt:lpstr>様式第10号（添付様式10）</vt:lpstr>
      <vt:lpstr>'(新)様式第14号'!Print_Area</vt:lpstr>
      <vt:lpstr>'はじめに（PC）'!Print_Area</vt:lpstr>
      <vt:lpstr>'はじめに（ほ場一覧）'!Print_Area</vt:lpstr>
      <vt:lpstr>共通様式第1号!Print_Area</vt:lpstr>
      <vt:lpstr>共通様式第2号!Print_Area</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lpstr>説明書!Print_Area</vt:lpstr>
      <vt:lpstr>'農場管理シート (別添）'!Print_Area</vt:lpstr>
      <vt:lpstr>必要量計算書!Print_Area</vt:lpstr>
      <vt:lpstr>様式第10号!Print_Area</vt:lpstr>
      <vt:lpstr>'様式第10号（添付様式10）'!Print_Area</vt:lpstr>
      <vt:lpstr>'様式第１０号（別紙）'!Print_Area</vt:lpstr>
      <vt:lpstr>様式第１号!Print_Area</vt:lpstr>
      <vt:lpstr>'様式第１号（現地確認チェックシート）'!Print_Area</vt:lpstr>
      <vt:lpstr>'様式第１号（農場管理シート）'!Print_Area</vt:lpstr>
      <vt:lpstr>'様式第6号 '!Print_Area</vt:lpstr>
      <vt:lpstr>'様式第6号（添付様式6）'!Print_Area</vt:lpstr>
      <vt:lpstr>'様式第6号（別紙）'!Print_Area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2023-03-29T16:00:21Z</dcterms:created>
  <dcterms:modified xsi:type="dcterms:W3CDTF">2024-05-20T01:37:57Z</dcterms:modified>
</cp:coreProperties>
</file>