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Cl-file-sv\学校教育課\50_地域・家庭教育係\放課後こどもプラン事業\児童クラブ\各種文書様式・雛型\01設置届様式\R7\01_様式\"/>
    </mc:Choice>
  </mc:AlternateContent>
  <xr:revisionPtr revIDLastSave="0" documentId="13_ncr:1_{4C75259D-3157-48E8-8E24-4F4E22CF7D42}" xr6:coauthVersionLast="47" xr6:coauthVersionMax="47" xr10:uidLastSave="{00000000-0000-0000-0000-000000000000}"/>
  <bookViews>
    <workbookView xWindow="0" yWindow="948" windowWidth="22068" windowHeight="11412" xr2:uid="{00000000-000D-0000-FFFF-FFFF00000000}"/>
  </bookViews>
  <sheets>
    <sheet name="キャリアアップ計画表" sheetId="4" r:id="rId1"/>
    <sheet name="キャリアアップ計画表 (記載例)" sheetId="7" r:id="rId2"/>
    <sheet name="リスト" sheetId="6" r:id="rId3"/>
  </sheets>
  <definedNames>
    <definedName name="aaaa">#REF!</definedName>
    <definedName name="bbbb">#REF!</definedName>
    <definedName name="_xlnm.Print_Area" localSheetId="0">キャリアアップ計画表!$A$1:$X$31</definedName>
    <definedName name="_xlnm.Print_Area" localSheetId="1">'キャリアアップ計画表 (記載例)'!$A$1:$X$31</definedName>
    <definedName name="ss">#REF!</definedName>
    <definedName name="保育所別民改費担当者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0" i="7" l="1"/>
  <c r="W21" i="7"/>
  <c r="V19" i="7"/>
  <c r="T19" i="7"/>
  <c r="M19" i="7"/>
  <c r="V18" i="7"/>
  <c r="T18" i="7"/>
  <c r="M18" i="7"/>
  <c r="V17" i="7"/>
  <c r="T17" i="7"/>
  <c r="M17" i="7"/>
  <c r="V16" i="7"/>
  <c r="T16" i="7"/>
  <c r="M16" i="7"/>
  <c r="V15" i="7"/>
  <c r="T15" i="7"/>
  <c r="M15" i="7"/>
  <c r="V14" i="7"/>
  <c r="T14" i="7"/>
  <c r="M14" i="7"/>
  <c r="V13" i="7"/>
  <c r="T13" i="7"/>
  <c r="M13" i="7"/>
  <c r="V12" i="7"/>
  <c r="T12" i="7"/>
  <c r="M12" i="7"/>
  <c r="M12" i="4"/>
  <c r="V12" i="4"/>
  <c r="T12" i="4"/>
  <c r="V19" i="4"/>
  <c r="T19" i="4"/>
  <c r="U19" i="4" s="1"/>
  <c r="M19" i="4"/>
  <c r="V18" i="4"/>
  <c r="T18" i="4"/>
  <c r="M18" i="4"/>
  <c r="V17" i="4"/>
  <c r="T17" i="4"/>
  <c r="M17" i="4"/>
  <c r="V16" i="4"/>
  <c r="T16" i="4"/>
  <c r="M16" i="4"/>
  <c r="V15" i="4"/>
  <c r="T15" i="4"/>
  <c r="M15" i="4"/>
  <c r="V14" i="4"/>
  <c r="T14" i="4"/>
  <c r="M14" i="4"/>
  <c r="V13" i="4"/>
  <c r="T13" i="4"/>
  <c r="M13" i="4"/>
  <c r="U19" i="7" l="1"/>
  <c r="W19" i="7" s="1"/>
  <c r="U17" i="7"/>
  <c r="W17" i="7" s="1"/>
  <c r="U18" i="7"/>
  <c r="U12" i="4"/>
  <c r="W12" i="4"/>
  <c r="W21" i="4" s="1"/>
  <c r="U16" i="7"/>
  <c r="W16" i="7" s="1"/>
  <c r="U14" i="7"/>
  <c r="W14" i="7" s="1"/>
  <c r="W18" i="7"/>
  <c r="U13" i="7"/>
  <c r="W13" i="7" s="1"/>
  <c r="U12" i="7"/>
  <c r="W12" i="7" s="1"/>
  <c r="U15" i="7"/>
  <c r="W15" i="7" s="1"/>
  <c r="U17" i="4"/>
  <c r="W17" i="4" s="1"/>
  <c r="U18" i="4"/>
  <c r="W18" i="4" s="1"/>
  <c r="U16" i="4"/>
  <c r="W16" i="4" s="1"/>
  <c r="U15" i="4"/>
  <c r="W15" i="4" s="1"/>
  <c r="W19" i="4"/>
  <c r="U13" i="4"/>
  <c r="W13" i="4" s="1"/>
  <c r="U14" i="4"/>
  <c r="W14" i="4" s="1"/>
  <c r="W2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鳥取市役所</author>
  </authors>
  <commentList>
    <comment ref="C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
リストにない場合は、直接入力してください。</t>
        </r>
      </text>
    </comment>
    <comment ref="W8" authorId="0" shapeId="0" xr:uid="{200E5DD9-D085-4BC4-AB6B-D99420528094}">
      <text>
        <r>
          <rPr>
            <b/>
            <sz val="9"/>
            <color indexed="81"/>
            <rFont val="MS P ゴシック"/>
            <family val="3"/>
            <charset val="128"/>
          </rPr>
          <t>⑮-1 R7人件費関係加算 職員別内訳には、「事業対象経費」をご記入ください。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" authorId="0" shapeId="0" xr:uid="{35F80BB8-B414-48E1-9954-1A4F79B9055B}">
      <text>
        <r>
          <rPr>
            <b/>
            <sz val="11"/>
            <color indexed="81"/>
            <rFont val="MS P ゴシック"/>
            <family val="3"/>
            <charset val="128"/>
          </rPr>
          <t>色のついているセルのみ入力してください。</t>
        </r>
      </text>
    </comment>
  </commentList>
</comments>
</file>

<file path=xl/sharedStrings.xml><?xml version="1.0" encoding="utf-8"?>
<sst xmlns="http://schemas.openxmlformats.org/spreadsheetml/2006/main" count="215" uniqueCount="126">
  <si>
    <t>クラブ名</t>
    <rPh sb="3" eb="4">
      <t>メイ</t>
    </rPh>
    <phoneticPr fontId="1"/>
  </si>
  <si>
    <t>手当</t>
    <rPh sb="0" eb="2">
      <t>テアテ</t>
    </rPh>
    <phoneticPr fontId="1"/>
  </si>
  <si>
    <t>手当の内容</t>
    <rPh sb="0" eb="2">
      <t>テアテ</t>
    </rPh>
    <rPh sb="3" eb="5">
      <t>ナイヨウ</t>
    </rPh>
    <phoneticPr fontId="1"/>
  </si>
  <si>
    <t>賞与</t>
    <rPh sb="0" eb="2">
      <t>ショウヨ</t>
    </rPh>
    <phoneticPr fontId="1"/>
  </si>
  <si>
    <t>その他</t>
    <rPh sb="2" eb="3">
      <t>タ</t>
    </rPh>
    <phoneticPr fontId="1"/>
  </si>
  <si>
    <t>その他の内容</t>
    <rPh sb="2" eb="3">
      <t>タ</t>
    </rPh>
    <rPh sb="4" eb="6">
      <t>ナイヨウ</t>
    </rPh>
    <phoneticPr fontId="1"/>
  </si>
  <si>
    <t>鳥取太郎</t>
    <rPh sb="0" eb="2">
      <t>トットリ</t>
    </rPh>
    <rPh sb="2" eb="4">
      <t>タロウ</t>
    </rPh>
    <phoneticPr fontId="1"/>
  </si>
  <si>
    <t>基本給　※2</t>
    <rPh sb="0" eb="3">
      <t>キホンキュウ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</si>
  <si>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</si>
  <si>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</si>
  <si>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</si>
  <si>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支援員名</t>
    <rPh sb="0" eb="2">
      <t>シエン</t>
    </rPh>
    <rPh sb="2" eb="3">
      <t>イン</t>
    </rPh>
    <rPh sb="3" eb="4">
      <t>メイ</t>
    </rPh>
    <phoneticPr fontId="1"/>
  </si>
  <si>
    <t>該当項目※1
（下記の①～③）</t>
    <rPh sb="0" eb="2">
      <t>ガイトウ</t>
    </rPh>
    <rPh sb="2" eb="4">
      <t>コウモク</t>
    </rPh>
    <rPh sb="8" eb="10">
      <t>カキ</t>
    </rPh>
    <phoneticPr fontId="1"/>
  </si>
  <si>
    <t xml:space="preserve">※1 該当項目については次の①から③を選択 </t>
    <rPh sb="3" eb="5">
      <t>ガイトウ</t>
    </rPh>
    <rPh sb="5" eb="7">
      <t>コウモク</t>
    </rPh>
    <rPh sb="12" eb="13">
      <t>ツギ</t>
    </rPh>
    <rPh sb="19" eb="21">
      <t>センタク</t>
    </rPh>
    <phoneticPr fontId="1"/>
  </si>
  <si>
    <t>①　放課後児童支援員（認定資格修了者（見込み含）であって、概ね勤続年数が5年未満）　　　</t>
    <rPh sb="2" eb="5">
      <t>ホウカゴ</t>
    </rPh>
    <rPh sb="5" eb="7">
      <t>ジドウ</t>
    </rPh>
    <rPh sb="7" eb="9">
      <t>シエン</t>
    </rPh>
    <rPh sb="9" eb="10">
      <t>イン</t>
    </rPh>
    <rPh sb="11" eb="13">
      <t>ニンテイ</t>
    </rPh>
    <rPh sb="13" eb="15">
      <t>シカク</t>
    </rPh>
    <rPh sb="15" eb="18">
      <t>シュウリョウシャ</t>
    </rPh>
    <rPh sb="19" eb="21">
      <t>ミコ</t>
    </rPh>
    <rPh sb="22" eb="23">
      <t>フク</t>
    </rPh>
    <rPh sb="29" eb="30">
      <t>オオム</t>
    </rPh>
    <rPh sb="31" eb="33">
      <t>キンゾク</t>
    </rPh>
    <rPh sb="33" eb="35">
      <t>ネンスウ</t>
    </rPh>
    <rPh sb="37" eb="38">
      <t>ネン</t>
    </rPh>
    <rPh sb="38" eb="40">
      <t>ミマン</t>
    </rPh>
    <phoneticPr fontId="1"/>
  </si>
  <si>
    <t>②　勤務年数が概ね5年以上の放課後児童支援員で、一定の研修を修了した者　　　</t>
    <rPh sb="2" eb="4">
      <t>キンム</t>
    </rPh>
    <rPh sb="4" eb="6">
      <t>ネンスウ</t>
    </rPh>
    <rPh sb="7" eb="8">
      <t>オオム</t>
    </rPh>
    <rPh sb="10" eb="13">
      <t>ネンイジョウ</t>
    </rPh>
    <rPh sb="14" eb="17">
      <t>ホウカゴ</t>
    </rPh>
    <rPh sb="17" eb="19">
      <t>ジドウ</t>
    </rPh>
    <rPh sb="19" eb="21">
      <t>シエン</t>
    </rPh>
    <rPh sb="21" eb="22">
      <t>イン</t>
    </rPh>
    <rPh sb="24" eb="26">
      <t>イッテイ</t>
    </rPh>
    <rPh sb="27" eb="29">
      <t>ケンシュウ</t>
    </rPh>
    <rPh sb="30" eb="32">
      <t>シュウリョウ</t>
    </rPh>
    <rPh sb="34" eb="35">
      <t>モノ</t>
    </rPh>
    <phoneticPr fontId="1"/>
  </si>
  <si>
    <t>③　勤務年数が概ね10年以上の事業所長（マネジメント）的立場にある放課後児童支援員で、一定の研修を修了した者</t>
    <rPh sb="2" eb="4">
      <t>キンム</t>
    </rPh>
    <rPh sb="4" eb="6">
      <t>ネンスウ</t>
    </rPh>
    <rPh sb="7" eb="8">
      <t>オオム</t>
    </rPh>
    <rPh sb="11" eb="14">
      <t>ネンイジョウ</t>
    </rPh>
    <rPh sb="15" eb="18">
      <t>ジギョウショ</t>
    </rPh>
    <rPh sb="18" eb="19">
      <t>チョウ</t>
    </rPh>
    <rPh sb="27" eb="28">
      <t>テキ</t>
    </rPh>
    <rPh sb="28" eb="30">
      <t>タチバ</t>
    </rPh>
    <rPh sb="33" eb="36">
      <t>ホウカゴ</t>
    </rPh>
    <rPh sb="36" eb="38">
      <t>ジドウ</t>
    </rPh>
    <rPh sb="38" eb="40">
      <t>シエン</t>
    </rPh>
    <rPh sb="40" eb="41">
      <t>イン</t>
    </rPh>
    <rPh sb="43" eb="45">
      <t>イッテイ</t>
    </rPh>
    <rPh sb="46" eb="48">
      <t>ケンシュウ</t>
    </rPh>
    <rPh sb="49" eb="51">
      <t>シュウリョウ</t>
    </rPh>
    <rPh sb="53" eb="54">
      <t>モノ</t>
    </rPh>
    <phoneticPr fontId="1"/>
  </si>
  <si>
    <t>注）　基本給が時給で支払われている場合は、時給×時間（年間）の合計金額を記入ください。</t>
    <rPh sb="0" eb="1">
      <t>チュウ</t>
    </rPh>
    <rPh sb="3" eb="6">
      <t>キホンキュウ</t>
    </rPh>
    <rPh sb="7" eb="9">
      <t>ジキュウ</t>
    </rPh>
    <rPh sb="10" eb="12">
      <t>シハラ</t>
    </rPh>
    <rPh sb="17" eb="19">
      <t>バアイ</t>
    </rPh>
    <rPh sb="21" eb="23">
      <t>ジキュウ</t>
    </rPh>
    <rPh sb="24" eb="26">
      <t>ジカン</t>
    </rPh>
    <rPh sb="27" eb="29">
      <t>ネンカン</t>
    </rPh>
    <rPh sb="31" eb="33">
      <t>ゴウケイ</t>
    </rPh>
    <rPh sb="33" eb="35">
      <t>キンガク</t>
    </rPh>
    <rPh sb="36" eb="38">
      <t>キニュウ</t>
    </rPh>
    <phoneticPr fontId="1"/>
  </si>
  <si>
    <t>※3　事業対象経費については、該当項目に応じた上限額と比べて金額が低い方を記載。</t>
    <rPh sb="3" eb="5">
      <t>ジギョウ</t>
    </rPh>
    <rPh sb="5" eb="7">
      <t>タイショウ</t>
    </rPh>
    <rPh sb="7" eb="9">
      <t>ケイヒ</t>
    </rPh>
    <rPh sb="15" eb="17">
      <t>ガイトウ</t>
    </rPh>
    <rPh sb="17" eb="19">
      <t>コウモク</t>
    </rPh>
    <rPh sb="20" eb="21">
      <t>オウ</t>
    </rPh>
    <rPh sb="23" eb="26">
      <t>ジョウゲンガク</t>
    </rPh>
    <rPh sb="27" eb="28">
      <t>クラ</t>
    </rPh>
    <rPh sb="30" eb="32">
      <t>キンガク</t>
    </rPh>
    <rPh sb="33" eb="34">
      <t>ヒク</t>
    </rPh>
    <rPh sb="35" eb="36">
      <t>ホウ</t>
    </rPh>
    <rPh sb="37" eb="39">
      <t>キサイ</t>
    </rPh>
    <phoneticPr fontId="1"/>
  </si>
  <si>
    <t>鳥取花子</t>
    <rPh sb="0" eb="2">
      <t>トットリ</t>
    </rPh>
    <rPh sb="2" eb="4">
      <t>ハナコ</t>
    </rPh>
    <phoneticPr fontId="1"/>
  </si>
  <si>
    <t>上魚町子</t>
    <rPh sb="0" eb="1">
      <t>カミ</t>
    </rPh>
    <rPh sb="1" eb="2">
      <t>ウオ</t>
    </rPh>
    <rPh sb="2" eb="4">
      <t>マチコ</t>
    </rPh>
    <phoneticPr fontId="1"/>
  </si>
  <si>
    <t>上魚尚徳</t>
    <rPh sb="0" eb="1">
      <t>カミ</t>
    </rPh>
    <rPh sb="1" eb="2">
      <t>ウオ</t>
    </rPh>
    <rPh sb="2" eb="3">
      <t>ショウ</t>
    </rPh>
    <rPh sb="3" eb="4">
      <t>トク</t>
    </rPh>
    <phoneticPr fontId="1"/>
  </si>
  <si>
    <t>資格手当</t>
    <rPh sb="0" eb="2">
      <t>シカク</t>
    </rPh>
    <rPh sb="2" eb="4">
      <t>テアテ</t>
    </rPh>
    <phoneticPr fontId="1"/>
  </si>
  <si>
    <t xml:space="preserve">賃金の改善内容 </t>
    <rPh sb="0" eb="2">
      <t>チンギン</t>
    </rPh>
    <rPh sb="3" eb="5">
      <t>カイゼン</t>
    </rPh>
    <rPh sb="5" eb="7">
      <t>ナイヨウ</t>
    </rPh>
    <phoneticPr fontId="1"/>
  </si>
  <si>
    <t>※金額の記載は年額を記入して下さい。</t>
    <rPh sb="1" eb="3">
      <t>キンガク</t>
    </rPh>
    <rPh sb="4" eb="6">
      <t>キサイ</t>
    </rPh>
    <rPh sb="7" eb="9">
      <t>ネンガク</t>
    </rPh>
    <rPh sb="10" eb="12">
      <t>キニュウ</t>
    </rPh>
    <rPh sb="14" eb="15">
      <t>クダ</t>
    </rPh>
    <phoneticPr fontId="1"/>
  </si>
  <si>
    <t>賃金改善する給与項目（単位：円）</t>
    <rPh sb="0" eb="2">
      <t>チンギン</t>
    </rPh>
    <rPh sb="2" eb="4">
      <t>カイゼン</t>
    </rPh>
    <rPh sb="6" eb="8">
      <t>キュウヨ</t>
    </rPh>
    <rPh sb="8" eb="10">
      <t>コウモク</t>
    </rPh>
    <rPh sb="11" eb="13">
      <t>タンイ</t>
    </rPh>
    <rPh sb="14" eb="15">
      <t>エン</t>
    </rPh>
    <phoneticPr fontId="1"/>
  </si>
  <si>
    <t>差額（円）
②-①</t>
    <rPh sb="0" eb="2">
      <t>サガク</t>
    </rPh>
    <rPh sb="3" eb="4">
      <t>エン</t>
    </rPh>
    <phoneticPr fontId="1"/>
  </si>
  <si>
    <t>事業対象経費(円）
※3</t>
    <rPh sb="0" eb="2">
      <t>ジギョウ</t>
    </rPh>
    <rPh sb="2" eb="4">
      <t>タイショウ</t>
    </rPh>
    <rPh sb="4" eb="6">
      <t>ケイヒ</t>
    </rPh>
    <rPh sb="7" eb="8">
      <t>エン</t>
    </rPh>
    <phoneticPr fontId="1"/>
  </si>
  <si>
    <t>※2　基本給については通勤手当、時間外手当、社会保険料等は除き、月額基本給×12月の合計金額を記入ください。</t>
    <rPh sb="3" eb="6">
      <t>キホンキュウ</t>
    </rPh>
    <rPh sb="11" eb="13">
      <t>ツウキン</t>
    </rPh>
    <rPh sb="13" eb="15">
      <t>テアテ</t>
    </rPh>
    <rPh sb="16" eb="19">
      <t>ジカンガイ</t>
    </rPh>
    <rPh sb="19" eb="21">
      <t>テアテ</t>
    </rPh>
    <rPh sb="22" eb="24">
      <t>シャカイ</t>
    </rPh>
    <rPh sb="24" eb="27">
      <t>ホケンリョウ</t>
    </rPh>
    <rPh sb="27" eb="28">
      <t>トウ</t>
    </rPh>
    <rPh sb="29" eb="30">
      <t>ノゾ</t>
    </rPh>
    <rPh sb="32" eb="34">
      <t>ゲツガク</t>
    </rPh>
    <rPh sb="34" eb="37">
      <t>キホンキュウ</t>
    </rPh>
    <rPh sb="40" eb="41">
      <t>ガツ</t>
    </rPh>
    <rPh sb="42" eb="44">
      <t>ゴウケイ</t>
    </rPh>
    <rPh sb="44" eb="46">
      <t>キンガク</t>
    </rPh>
    <rPh sb="47" eb="49">
      <t>キニュウ</t>
    </rPh>
    <phoneticPr fontId="1"/>
  </si>
  <si>
    <t>くわのみ児童クラブ１組</t>
    <rPh sb="4" eb="6">
      <t>ジドウ</t>
    </rPh>
    <rPh sb="10" eb="11">
      <t>クミ</t>
    </rPh>
    <phoneticPr fontId="6"/>
  </si>
  <si>
    <t>あすなろ児童クラブ（１組）</t>
    <rPh sb="4" eb="6">
      <t>ジドウ</t>
    </rPh>
    <rPh sb="11" eb="12">
      <t>クミ</t>
    </rPh>
    <phoneticPr fontId="6"/>
  </si>
  <si>
    <t>わかあゆ児童クラブ</t>
    <rPh sb="4" eb="6">
      <t>ジドウ</t>
    </rPh>
    <phoneticPr fontId="6"/>
  </si>
  <si>
    <t>さくらんぼ児童クラブ</t>
    <rPh sb="5" eb="7">
      <t>ジドウ</t>
    </rPh>
    <phoneticPr fontId="6"/>
  </si>
  <si>
    <t>そらやま児童クラブ</t>
    <rPh sb="4" eb="6">
      <t>ジドウ</t>
    </rPh>
    <phoneticPr fontId="6"/>
  </si>
  <si>
    <t>さくらのみち第１クラブ</t>
    <rPh sb="6" eb="7">
      <t>ダイ</t>
    </rPh>
    <phoneticPr fontId="6"/>
  </si>
  <si>
    <t>あおぞら児童クラブ</t>
    <rPh sb="4" eb="6">
      <t>ジドウ</t>
    </rPh>
    <phoneticPr fontId="6"/>
  </si>
  <si>
    <t>なかよし児童クラブ</t>
    <rPh sb="4" eb="6">
      <t>ジドウ</t>
    </rPh>
    <phoneticPr fontId="6"/>
  </si>
  <si>
    <t>砂山第一児童クラブ</t>
    <rPh sb="0" eb="2">
      <t>スナヤマ</t>
    </rPh>
    <rPh sb="2" eb="4">
      <t>ダイイチ</t>
    </rPh>
    <rPh sb="4" eb="6">
      <t>ジドウ</t>
    </rPh>
    <phoneticPr fontId="6"/>
  </si>
  <si>
    <t>どんぐり児童クラブ</t>
    <rPh sb="4" eb="6">
      <t>ジドウ</t>
    </rPh>
    <phoneticPr fontId="6"/>
  </si>
  <si>
    <t>しいのみ児童クラブ</t>
    <rPh sb="4" eb="6">
      <t>ジドウ</t>
    </rPh>
    <phoneticPr fontId="6"/>
  </si>
  <si>
    <t>みほっこ第１児童クラブ</t>
  </si>
  <si>
    <t>日進やまびこ児童クラブ</t>
    <rPh sb="0" eb="2">
      <t>ニッシン</t>
    </rPh>
    <rPh sb="6" eb="8">
      <t>ジドウ</t>
    </rPh>
    <phoneticPr fontId="6"/>
  </si>
  <si>
    <t>ひまわり児童クラブ１組</t>
    <rPh sb="4" eb="6">
      <t>ジドウ</t>
    </rPh>
    <rPh sb="10" eb="11">
      <t>クミ</t>
    </rPh>
    <phoneticPr fontId="6"/>
  </si>
  <si>
    <t>こばと児童クラブ</t>
    <rPh sb="3" eb="5">
      <t>ジドウ</t>
    </rPh>
    <phoneticPr fontId="6"/>
  </si>
  <si>
    <t>ぽっかぽか児童クラブ</t>
    <rPh sb="5" eb="7">
      <t>ジドウ</t>
    </rPh>
    <phoneticPr fontId="6"/>
  </si>
  <si>
    <t>まつかぜ児童クラブ</t>
    <rPh sb="4" eb="6">
      <t>ジドウ</t>
    </rPh>
    <phoneticPr fontId="6"/>
  </si>
  <si>
    <t>元気っ子児童クラブ１組</t>
    <rPh sb="0" eb="2">
      <t>ゲンキ</t>
    </rPh>
    <rPh sb="3" eb="4">
      <t>コ</t>
    </rPh>
    <rPh sb="4" eb="6">
      <t>ジドウ</t>
    </rPh>
    <rPh sb="10" eb="11">
      <t>クミ</t>
    </rPh>
    <phoneticPr fontId="6"/>
  </si>
  <si>
    <t>せんきょう児童クラブ</t>
    <rPh sb="5" eb="7">
      <t>ジドウ</t>
    </rPh>
    <phoneticPr fontId="6"/>
  </si>
  <si>
    <t>はとっ子児童クラブ１組</t>
    <rPh sb="3" eb="4">
      <t>コ</t>
    </rPh>
    <rPh sb="4" eb="6">
      <t>ジドウ</t>
    </rPh>
    <rPh sb="10" eb="11">
      <t>クミ</t>
    </rPh>
    <phoneticPr fontId="6"/>
  </si>
  <si>
    <t>とんぼ児童クラブ</t>
    <rPh sb="3" eb="5">
      <t>ジドウ</t>
    </rPh>
    <phoneticPr fontId="6"/>
  </si>
  <si>
    <t>かにっこ児童クラブ</t>
    <rPh sb="4" eb="6">
      <t>ジドウ</t>
    </rPh>
    <phoneticPr fontId="6"/>
  </si>
  <si>
    <t>さじっ子クラブ</t>
    <rPh sb="3" eb="4">
      <t>コ</t>
    </rPh>
    <phoneticPr fontId="6"/>
  </si>
  <si>
    <t>うべのっこ児童クラブ</t>
    <rPh sb="5" eb="7">
      <t>ジドウ</t>
    </rPh>
    <phoneticPr fontId="6"/>
  </si>
  <si>
    <t>のびっこ児童クラブ</t>
    <rPh sb="4" eb="6">
      <t>ジドウ</t>
    </rPh>
    <phoneticPr fontId="6"/>
  </si>
  <si>
    <t>ひだまり児童クラブ</t>
    <rPh sb="4" eb="6">
      <t>ジドウ</t>
    </rPh>
    <phoneticPr fontId="6"/>
  </si>
  <si>
    <t>あゆっ子児童クラブ</t>
    <rPh sb="3" eb="4">
      <t>コ</t>
    </rPh>
    <rPh sb="4" eb="6">
      <t>ジドウ</t>
    </rPh>
    <phoneticPr fontId="6"/>
  </si>
  <si>
    <t>さんき児童クラブ</t>
    <rPh sb="3" eb="5">
      <t>ジドウ</t>
    </rPh>
    <phoneticPr fontId="6"/>
  </si>
  <si>
    <t>さいごう児童クラブ</t>
    <rPh sb="4" eb="6">
      <t>ジドウ</t>
    </rPh>
    <phoneticPr fontId="6"/>
  </si>
  <si>
    <t>浜村児童クラブ　みどり教室</t>
    <rPh sb="0" eb="2">
      <t>ハマムラ</t>
    </rPh>
    <rPh sb="2" eb="4">
      <t>ジドウ</t>
    </rPh>
    <rPh sb="11" eb="13">
      <t>キョウシツ</t>
    </rPh>
    <phoneticPr fontId="6"/>
  </si>
  <si>
    <t>鹿野町放課後児童クラブ</t>
    <rPh sb="0" eb="3">
      <t>シカノチョウ</t>
    </rPh>
    <rPh sb="3" eb="6">
      <t>ホウカゴ</t>
    </rPh>
    <rPh sb="6" eb="8">
      <t>ジドウ</t>
    </rPh>
    <phoneticPr fontId="6"/>
  </si>
  <si>
    <t>風の子児童クラブ</t>
    <rPh sb="0" eb="1">
      <t>カゼ</t>
    </rPh>
    <rPh sb="2" eb="3">
      <t>コ</t>
    </rPh>
    <rPh sb="3" eb="5">
      <t>ジドウ</t>
    </rPh>
    <phoneticPr fontId="6"/>
  </si>
  <si>
    <t>もちっ子児童クラブ</t>
    <rPh sb="3" eb="4">
      <t>コ</t>
    </rPh>
    <rPh sb="4" eb="6">
      <t>ジドウ</t>
    </rPh>
    <phoneticPr fontId="6"/>
  </si>
  <si>
    <t>海っこ児童クラブ</t>
    <rPh sb="0" eb="1">
      <t>ウミ</t>
    </rPh>
    <rPh sb="3" eb="5">
      <t>ジドウ</t>
    </rPh>
    <phoneticPr fontId="6"/>
  </si>
  <si>
    <t>こなんっ子放課後児童クラブ</t>
    <rPh sb="4" eb="5">
      <t>コ</t>
    </rPh>
    <rPh sb="5" eb="8">
      <t>ホウカゴ</t>
    </rPh>
    <phoneticPr fontId="6"/>
  </si>
  <si>
    <t>美保小児童クラブ第五教室</t>
    <rPh sb="0" eb="2">
      <t>ミホ</t>
    </rPh>
    <rPh sb="2" eb="3">
      <t>ショウ</t>
    </rPh>
    <rPh sb="3" eb="8">
      <t>ジ</t>
    </rPh>
    <rPh sb="8" eb="9">
      <t>ダイ</t>
    </rPh>
    <rPh sb="9" eb="10">
      <t>５</t>
    </rPh>
    <rPh sb="10" eb="12">
      <t>キョウシツ</t>
    </rPh>
    <phoneticPr fontId="6"/>
  </si>
  <si>
    <t>あおぞら第二児童クラブ</t>
    <rPh sb="4" eb="6">
      <t>ダイニ</t>
    </rPh>
    <phoneticPr fontId="6"/>
  </si>
  <si>
    <t>めだか児童クラブ</t>
    <rPh sb="3" eb="5">
      <t>ジドウ</t>
    </rPh>
    <phoneticPr fontId="6"/>
  </si>
  <si>
    <t>ちゃれんじ児童クラブ第１</t>
    <rPh sb="5" eb="7">
      <t>ジドウ</t>
    </rPh>
    <rPh sb="10" eb="11">
      <t>ダイ</t>
    </rPh>
    <phoneticPr fontId="6"/>
  </si>
  <si>
    <t>うさぎ児童クラブ</t>
    <rPh sb="3" eb="5">
      <t>ジドウ</t>
    </rPh>
    <phoneticPr fontId="6"/>
  </si>
  <si>
    <t>あすなろ児童クラブ（２組）</t>
    <rPh sb="4" eb="6">
      <t>ジドウ</t>
    </rPh>
    <rPh sb="11" eb="12">
      <t>クミ</t>
    </rPh>
    <phoneticPr fontId="6"/>
  </si>
  <si>
    <t>第２しいのみ児童クラブ</t>
    <rPh sb="0" eb="1">
      <t>ダイ</t>
    </rPh>
    <rPh sb="6" eb="8">
      <t>ジドウ</t>
    </rPh>
    <phoneticPr fontId="6"/>
  </si>
  <si>
    <t>くるみ児童クラブ</t>
    <rPh sb="3" eb="5">
      <t>ジドウ</t>
    </rPh>
    <phoneticPr fontId="6"/>
  </si>
  <si>
    <t>たからの子児童クラブ</t>
    <rPh sb="4" eb="5">
      <t>コ</t>
    </rPh>
    <rPh sb="5" eb="7">
      <t>ジドウ</t>
    </rPh>
    <phoneticPr fontId="6"/>
  </si>
  <si>
    <t>砂山第二児童クラブ</t>
    <rPh sb="0" eb="2">
      <t>スナヤマ</t>
    </rPh>
    <rPh sb="2" eb="3">
      <t>ダイ</t>
    </rPh>
    <rPh sb="3" eb="4">
      <t>ニ</t>
    </rPh>
    <rPh sb="4" eb="6">
      <t>ジドウ</t>
    </rPh>
    <phoneticPr fontId="6"/>
  </si>
  <si>
    <t>第２なかよし児童クラブ</t>
    <rPh sb="6" eb="8">
      <t>ジドウ</t>
    </rPh>
    <phoneticPr fontId="6"/>
  </si>
  <si>
    <t>日進第２やまびこ児童クラブ</t>
    <rPh sb="0" eb="2">
      <t>ニッシン</t>
    </rPh>
    <rPh sb="8" eb="13">
      <t>ジ</t>
    </rPh>
    <phoneticPr fontId="6"/>
  </si>
  <si>
    <t>めだか児童クラブ　つくし組</t>
    <rPh sb="12" eb="13">
      <t>クミ</t>
    </rPh>
    <phoneticPr fontId="6"/>
  </si>
  <si>
    <t>うべのっこ第二クラブ</t>
    <rPh sb="5" eb="7">
      <t>ダイニ</t>
    </rPh>
    <phoneticPr fontId="6"/>
  </si>
  <si>
    <t>さくらのみち第２クラブ</t>
    <phoneticPr fontId="1"/>
  </si>
  <si>
    <t>くらだ児童クラブ</t>
    <rPh sb="3" eb="8">
      <t>ジ</t>
    </rPh>
    <phoneticPr fontId="6"/>
  </si>
  <si>
    <t>さくらんぼ第２児童クラブ</t>
    <rPh sb="7" eb="12">
      <t>ジ</t>
    </rPh>
    <phoneticPr fontId="6"/>
  </si>
  <si>
    <t>ひまわり児童クラブ２組</t>
    <rPh sb="4" eb="9">
      <t>ジ</t>
    </rPh>
    <rPh sb="10" eb="11">
      <t>クミ</t>
    </rPh>
    <phoneticPr fontId="6"/>
  </si>
  <si>
    <t>あおぞら第三児童クラブ</t>
    <rPh sb="6" eb="11">
      <t>ジ</t>
    </rPh>
    <phoneticPr fontId="6"/>
  </si>
  <si>
    <t>みずほ児童クラブ</t>
    <rPh sb="3" eb="8">
      <t>ジ</t>
    </rPh>
    <phoneticPr fontId="6"/>
  </si>
  <si>
    <t>あすなろ児童クラブ（３組）</t>
    <rPh sb="4" eb="9">
      <t>ジ</t>
    </rPh>
    <rPh sb="11" eb="12">
      <t>クミ</t>
    </rPh>
    <phoneticPr fontId="6"/>
  </si>
  <si>
    <t>みほっこ第２児童クラブ</t>
    <rPh sb="4" eb="5">
      <t>ダイ</t>
    </rPh>
    <rPh sb="6" eb="8">
      <t>ジドウ</t>
    </rPh>
    <phoneticPr fontId="6"/>
  </si>
  <si>
    <t>みほっこ第３児童クラブ</t>
    <rPh sb="4" eb="5">
      <t>ダイ</t>
    </rPh>
    <rPh sb="6" eb="8">
      <t>ジドウ</t>
    </rPh>
    <phoneticPr fontId="6"/>
  </si>
  <si>
    <t>みほっこ第４児童クラブ</t>
    <rPh sb="4" eb="5">
      <t>ダイ</t>
    </rPh>
    <rPh sb="6" eb="8">
      <t>ジドウ</t>
    </rPh>
    <phoneticPr fontId="6"/>
  </si>
  <si>
    <t>ちゃれんじ児童クラブ第２</t>
  </si>
  <si>
    <t>とくよしポケットクラブ１組</t>
    <phoneticPr fontId="1"/>
  </si>
  <si>
    <t>元気っ子児童クラブ２組</t>
    <rPh sb="10" eb="11">
      <t>クミ</t>
    </rPh>
    <phoneticPr fontId="6"/>
  </si>
  <si>
    <t>どんぐり第２児童クラブ</t>
    <rPh sb="4" eb="5">
      <t>ダイ</t>
    </rPh>
    <rPh sb="6" eb="8">
      <t>ジドウ</t>
    </rPh>
    <phoneticPr fontId="6"/>
  </si>
  <si>
    <t>とくよしポケットクラブ２組</t>
  </si>
  <si>
    <t>けやき児童クラブ</t>
    <rPh sb="3" eb="5">
      <t>ジドウ</t>
    </rPh>
    <phoneticPr fontId="6"/>
  </si>
  <si>
    <t>みらい児童クラブ</t>
    <rPh sb="3" eb="5">
      <t>ジドウ</t>
    </rPh>
    <phoneticPr fontId="6"/>
  </si>
  <si>
    <t>はとっ子児童クラブ２組</t>
    <rPh sb="3" eb="4">
      <t>コ</t>
    </rPh>
    <rPh sb="4" eb="6">
      <t>ジドウ</t>
    </rPh>
    <rPh sb="10" eb="11">
      <t>クミ</t>
    </rPh>
    <phoneticPr fontId="6"/>
  </si>
  <si>
    <t>みつばち児童クラブ　西町教室</t>
    <rPh sb="4" eb="6">
      <t>ジドウ</t>
    </rPh>
    <rPh sb="10" eb="12">
      <t>ニシマチ</t>
    </rPh>
    <phoneticPr fontId="6"/>
  </si>
  <si>
    <t>ひまわり児童クラブ３組</t>
    <rPh sb="4" eb="6">
      <t>ジドウ</t>
    </rPh>
    <rPh sb="10" eb="11">
      <t>クミ</t>
    </rPh>
    <phoneticPr fontId="6"/>
  </si>
  <si>
    <t>浜村児童クラブ　きいろ教室</t>
    <rPh sb="0" eb="2">
      <t>ハマムラ</t>
    </rPh>
    <rPh sb="2" eb="4">
      <t>ジドウ</t>
    </rPh>
    <rPh sb="11" eb="13">
      <t>キョウシツ</t>
    </rPh>
    <phoneticPr fontId="6"/>
  </si>
  <si>
    <t>かすみのさと児童クラブ</t>
    <rPh sb="6" eb="8">
      <t>ジドウ</t>
    </rPh>
    <phoneticPr fontId="6"/>
  </si>
  <si>
    <t>くわのみ児童クラブ２組</t>
    <rPh sb="4" eb="6">
      <t>ジドウ</t>
    </rPh>
    <rPh sb="10" eb="11">
      <t>クミ</t>
    </rPh>
    <phoneticPr fontId="6"/>
  </si>
  <si>
    <t>ぽらん児童クラブ</t>
    <rPh sb="3" eb="5">
      <t>ジドウ</t>
    </rPh>
    <phoneticPr fontId="6"/>
  </si>
  <si>
    <t>みつばち児童クラブ　湖山教室</t>
    <rPh sb="4" eb="6">
      <t>ジドウ</t>
    </rPh>
    <rPh sb="10" eb="12">
      <t>コヤマ</t>
    </rPh>
    <rPh sb="12" eb="14">
      <t>キョウシツ</t>
    </rPh>
    <phoneticPr fontId="6"/>
  </si>
  <si>
    <t>くるみ第二児童クラブ</t>
    <rPh sb="3" eb="4">
      <t>ダイ</t>
    </rPh>
    <rPh sb="4" eb="5">
      <t>２</t>
    </rPh>
    <rPh sb="5" eb="7">
      <t>ジドウ</t>
    </rPh>
    <phoneticPr fontId="6"/>
  </si>
  <si>
    <t>みつばち児童クラブ　公園前教室</t>
    <rPh sb="4" eb="6">
      <t>ジドウ</t>
    </rPh>
    <rPh sb="10" eb="13">
      <t>コウエンマエ</t>
    </rPh>
    <rPh sb="13" eb="15">
      <t>キョウシツ</t>
    </rPh>
    <phoneticPr fontId="6"/>
  </si>
  <si>
    <t>代表者職氏名</t>
    <rPh sb="0" eb="3">
      <t>ダイヒョウシャ</t>
    </rPh>
    <rPh sb="3" eb="6">
      <t>ショクシメイ</t>
    </rPh>
    <phoneticPr fontId="1"/>
  </si>
  <si>
    <t>令和7年度</t>
    <rPh sb="0" eb="2">
      <t>レイワ</t>
    </rPh>
    <rPh sb="3" eb="4">
      <t>ネン</t>
    </rPh>
    <rPh sb="4" eb="5">
      <t>ド</t>
    </rPh>
    <phoneticPr fontId="1"/>
  </si>
  <si>
    <t>ひまわり児童クラブ４組</t>
    <rPh sb="4" eb="6">
      <t>ジドウ</t>
    </rPh>
    <rPh sb="10" eb="11">
      <t>クミ</t>
    </rPh>
    <phoneticPr fontId="6"/>
  </si>
  <si>
    <t>るり児童クラブ</t>
    <rPh sb="2" eb="4">
      <t>ジドウ</t>
    </rPh>
    <phoneticPr fontId="1"/>
  </si>
  <si>
    <t>令和７年度　放課後児童支援員キャリアアップ処遇改善等事業　計画表　</t>
    <rPh sb="0" eb="2">
      <t>レイワ</t>
    </rPh>
    <rPh sb="3" eb="5">
      <t>ネンド</t>
    </rPh>
    <rPh sb="6" eb="9">
      <t>ホウカゴ</t>
    </rPh>
    <rPh sb="9" eb="11">
      <t>ジドウ</t>
    </rPh>
    <rPh sb="11" eb="13">
      <t>シエン</t>
    </rPh>
    <rPh sb="13" eb="14">
      <t>イン</t>
    </rPh>
    <rPh sb="21" eb="23">
      <t>ショグウ</t>
    </rPh>
    <rPh sb="23" eb="25">
      <t>カイゼン</t>
    </rPh>
    <rPh sb="25" eb="26">
      <t>トウ</t>
    </rPh>
    <rPh sb="26" eb="28">
      <t>ジギョウ</t>
    </rPh>
    <rPh sb="29" eb="31">
      <t>ケイカク</t>
    </rPh>
    <rPh sb="31" eb="32">
      <t>ヒョウ</t>
    </rPh>
    <phoneticPr fontId="1"/>
  </si>
  <si>
    <t>上限</t>
    <rPh sb="0" eb="2">
      <t>ジョウゲン</t>
    </rPh>
    <phoneticPr fontId="1"/>
  </si>
  <si>
    <t>円</t>
    <phoneticPr fontId="1"/>
  </si>
  <si>
    <t>注）　令和7年度勤務状況に併せて平成28年度も算出してください。（時給であれば時間を同数で算出等）</t>
    <rPh sb="0" eb="1">
      <t>チュウ</t>
    </rPh>
    <rPh sb="3" eb="5">
      <t>レイワ</t>
    </rPh>
    <rPh sb="6" eb="8">
      <t>ネンド</t>
    </rPh>
    <rPh sb="8" eb="10">
      <t>キンム</t>
    </rPh>
    <rPh sb="10" eb="12">
      <t>ジョウキョウ</t>
    </rPh>
    <rPh sb="13" eb="14">
      <t>アワ</t>
    </rPh>
    <rPh sb="16" eb="18">
      <t>ヘイセイ</t>
    </rPh>
    <rPh sb="20" eb="22">
      <t>ネンド</t>
    </rPh>
    <rPh sb="23" eb="25">
      <t>サンシュツ</t>
    </rPh>
    <rPh sb="33" eb="35">
      <t>ジキュウ</t>
    </rPh>
    <rPh sb="39" eb="41">
      <t>ジカン</t>
    </rPh>
    <rPh sb="42" eb="43">
      <t>ドウ</t>
    </rPh>
    <rPh sb="43" eb="44">
      <t>スウ</t>
    </rPh>
    <rPh sb="45" eb="47">
      <t>サンシュツ</t>
    </rPh>
    <rPh sb="47" eb="48">
      <t>トウ</t>
    </rPh>
    <phoneticPr fontId="1"/>
  </si>
  <si>
    <t>上限額(円）</t>
    <rPh sb="0" eb="3">
      <t>ジョウゲンガク</t>
    </rPh>
    <rPh sb="4" eb="5">
      <t>エン</t>
    </rPh>
    <phoneticPr fontId="1"/>
  </si>
  <si>
    <t>②</t>
  </si>
  <si>
    <r>
      <rPr>
        <sz val="10"/>
        <rFont val="ＭＳ Ｐゴシック"/>
        <family val="3"/>
        <charset val="128"/>
        <scheme val="minor"/>
      </rPr>
      <t>勤続年数</t>
    </r>
    <r>
      <rPr>
        <sz val="8"/>
        <rFont val="ＭＳ Ｐゴシック"/>
        <family val="3"/>
        <charset val="128"/>
        <scheme val="minor"/>
      </rPr>
      <t xml:space="preserve">
（R7.4.1現在)</t>
    </r>
    <rPh sb="0" eb="2">
      <t>キンゾク</t>
    </rPh>
    <rPh sb="2" eb="4">
      <t>ネンスウ</t>
    </rPh>
    <rPh sb="12" eb="14">
      <t>ゲンザイ</t>
    </rPh>
    <phoneticPr fontId="1"/>
  </si>
  <si>
    <t>年</t>
    <rPh sb="0" eb="1">
      <t>ネン</t>
    </rPh>
    <phoneticPr fontId="1"/>
  </si>
  <si>
    <t>修了済</t>
  </si>
  <si>
    <t>R7年度修了予定</t>
  </si>
  <si>
    <t>認定資格研修状況
・修了済
・R7年度修了予定
・未修了</t>
    <rPh sb="0" eb="2">
      <t>ニンテイ</t>
    </rPh>
    <rPh sb="2" eb="4">
      <t>シカク</t>
    </rPh>
    <rPh sb="4" eb="6">
      <t>ケンシュウ</t>
    </rPh>
    <rPh sb="6" eb="8">
      <t>ジョウキョウ</t>
    </rPh>
    <phoneticPr fontId="1"/>
  </si>
  <si>
    <t>①</t>
  </si>
  <si>
    <t>　さざんか児童クラブ</t>
    <phoneticPr fontId="1"/>
  </si>
  <si>
    <t>　会長　鳥取　花子</t>
    <phoneticPr fontId="1"/>
  </si>
  <si>
    <t>※4　委託料加算額については、上限額919,000円と比べて金額が低い方を記載</t>
    <rPh sb="3" eb="6">
      <t>イタクリョウ</t>
    </rPh>
    <rPh sb="6" eb="9">
      <t>カサンガク</t>
    </rPh>
    <rPh sb="15" eb="18">
      <t>ジョウゲンガク</t>
    </rPh>
    <rPh sb="25" eb="26">
      <t>エン</t>
    </rPh>
    <rPh sb="27" eb="28">
      <t>クラ</t>
    </rPh>
    <rPh sb="30" eb="32">
      <t>キンガク</t>
    </rPh>
    <rPh sb="33" eb="34">
      <t>ヒク</t>
    </rPh>
    <rPh sb="35" eb="36">
      <t>ホウ</t>
    </rPh>
    <rPh sb="37" eb="39">
      <t>キサイ</t>
    </rPh>
    <phoneticPr fontId="1"/>
  </si>
  <si>
    <t>合計</t>
    <rPh sb="0" eb="2">
      <t>ゴウケイ</t>
    </rPh>
    <phoneticPr fontId="1"/>
  </si>
  <si>
    <t>委託料
加算額
※4</t>
    <rPh sb="0" eb="3">
      <t>イタクリョウ</t>
    </rPh>
    <rPh sb="4" eb="6">
      <t>カサン</t>
    </rPh>
    <rPh sb="6" eb="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</si>
</sst>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1" xfId="0" applyBorder="1">
      <alignment vertical="center"/>
    </xf>
    <xf numFmtId="3" fontId="4" fillId="2" borderId="18" xfId="0" applyNumberFormat="1" applyFont="1" applyFill="1" applyBorder="1" applyAlignment="1">
      <alignment horizontal="center" vertical="center" shrinkToFit="1"/>
    </xf>
    <xf numFmtId="3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3" fontId="4" fillId="2" borderId="14" xfId="0" applyNumberFormat="1" applyFont="1" applyFill="1" applyBorder="1" applyAlignment="1">
      <alignment horizontal="center" vertical="center" shrinkToFit="1"/>
    </xf>
    <xf numFmtId="3" fontId="4" fillId="3" borderId="18" xfId="0" applyNumberFormat="1" applyFont="1" applyFill="1" applyBorder="1" applyAlignment="1">
      <alignment horizontal="center" vertical="center" shrinkToFit="1"/>
    </xf>
    <xf numFmtId="3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3" fontId="4" fillId="3" borderId="14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38" fontId="4" fillId="0" borderId="3" xfId="1" applyFont="1" applyBorder="1">
      <alignment vertical="center"/>
    </xf>
    <xf numFmtId="38" fontId="4" fillId="0" borderId="1" xfId="1" applyFont="1" applyBorder="1">
      <alignment vertical="center"/>
    </xf>
    <xf numFmtId="0" fontId="9" fillId="0" borderId="0" xfId="0" applyFont="1">
      <alignment vertical="center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38" fontId="9" fillId="0" borderId="3" xfId="1" applyFont="1" applyBorder="1">
      <alignment vertical="center"/>
    </xf>
    <xf numFmtId="38" fontId="9" fillId="0" borderId="1" xfId="1" applyFont="1" applyBorder="1">
      <alignment vertical="center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21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38" fontId="9" fillId="0" borderId="20" xfId="1" applyFont="1" applyBorder="1">
      <alignment vertical="center"/>
    </xf>
    <xf numFmtId="0" fontId="9" fillId="0" borderId="0" xfId="0" applyFont="1" applyAlignment="1">
      <alignment horizontal="center" vertical="center"/>
    </xf>
    <xf numFmtId="38" fontId="9" fillId="0" borderId="0" xfId="1" applyFont="1">
      <alignment vertical="center"/>
    </xf>
    <xf numFmtId="38" fontId="9" fillId="0" borderId="11" xfId="1" applyFont="1" applyBorder="1" applyAlignment="1">
      <alignment horizontal="center" vertical="center" wrapTex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center" vertical="center"/>
    </xf>
    <xf numFmtId="0" fontId="9" fillId="0" borderId="2" xfId="0" applyFont="1" applyBorder="1">
      <alignment vertical="center"/>
    </xf>
    <xf numFmtId="3" fontId="9" fillId="0" borderId="6" xfId="0" applyNumberFormat="1" applyFont="1" applyBorder="1">
      <alignment vertical="center"/>
    </xf>
    <xf numFmtId="0" fontId="9" fillId="0" borderId="3" xfId="0" applyFont="1" applyBorder="1">
      <alignment vertical="center"/>
    </xf>
    <xf numFmtId="0" fontId="10" fillId="0" borderId="0" xfId="0" applyFont="1">
      <alignment vertical="center"/>
    </xf>
    <xf numFmtId="3" fontId="9" fillId="2" borderId="18" xfId="0" applyNumberFormat="1" applyFont="1" applyFill="1" applyBorder="1" applyAlignment="1">
      <alignment horizontal="center" vertical="center" shrinkToFit="1"/>
    </xf>
    <xf numFmtId="3" fontId="9" fillId="2" borderId="1" xfId="0" applyNumberFormat="1" applyFont="1" applyFill="1" applyBorder="1" applyAlignment="1">
      <alignment horizontal="center" vertical="center" shrinkToFit="1"/>
    </xf>
    <xf numFmtId="3" fontId="9" fillId="3" borderId="18" xfId="0" applyNumberFormat="1" applyFont="1" applyFill="1" applyBorder="1" applyAlignment="1">
      <alignment horizontal="center" vertical="center" shrinkToFit="1"/>
    </xf>
    <xf numFmtId="3" fontId="9" fillId="3" borderId="1" xfId="0" applyNumberFormat="1" applyFont="1" applyFill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shrinkToFit="1"/>
    </xf>
    <xf numFmtId="38" fontId="4" fillId="0" borderId="20" xfId="1" applyFont="1" applyBorder="1">
      <alignment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3" fontId="9" fillId="0" borderId="14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38" fontId="9" fillId="0" borderId="11" xfId="1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11" fillId="3" borderId="2" xfId="0" applyFont="1" applyFill="1" applyBorder="1" applyAlignment="1">
      <alignment vertical="center" wrapText="1"/>
    </xf>
    <xf numFmtId="0" fontId="9" fillId="3" borderId="2" xfId="0" applyFont="1" applyFill="1" applyBorder="1">
      <alignment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38" fontId="4" fillId="0" borderId="11" xfId="1" applyFont="1" applyFill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9" fillId="0" borderId="1" xfId="0" applyFont="1" applyBorder="1">
      <alignment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3" xfId="0" applyFill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4" borderId="2" xfId="0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4" fillId="4" borderId="3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  <color rgb="FFFFFF66"/>
      <color rgb="FF99FFCC"/>
      <color rgb="FF66FFFF"/>
      <color rgb="FFFF66FF"/>
      <color rgb="FFFF0066"/>
      <color rgb="FF99FF33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388620</xdr:colOff>
      <xdr:row>1</xdr:row>
      <xdr:rowOff>83820</xdr:rowOff>
    </xdr:from>
    <xdr:to>
      <xdr:col>21</xdr:col>
      <xdr:colOff>270510</xdr:colOff>
      <xdr:row>3</xdr:row>
      <xdr:rowOff>179070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AA603DB-9EAB-4BA6-BCBD-1D279B1CF7DE}"/>
            </a:ext>
          </a:extLst>
        </xdr:cNvPr>
        <xdr:cNvSpPr/>
      </xdr:nvSpPr>
      <xdr:spPr>
        <a:xfrm>
          <a:off x="11178540" y="83820"/>
          <a:ext cx="1146810" cy="51435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2:X32"/>
  <sheetViews>
    <sheetView tabSelected="1" view="pageBreakPreview" zoomScale="85" zoomScaleNormal="70" zoomScaleSheetLayoutView="85" workbookViewId="0">
      <selection activeCell="B2" sqref="B2:W2"/>
    </sheetView>
  </sheetViews>
  <sheetFormatPr defaultRowHeight="13.2"/>
  <cols>
    <col min="1" max="1" width="4.109375" customWidth="1"/>
    <col min="2" max="2" width="16.77734375" customWidth="1"/>
    <col min="3" max="3" width="12.33203125" customWidth="1"/>
    <col min="4" max="4" width="8.6640625" customWidth="1"/>
    <col min="5" max="5" width="3.6640625" customWidth="1"/>
    <col min="6" max="6" width="7.21875" customWidth="1"/>
    <col min="7" max="8" width="8.6640625" customWidth="1"/>
    <col min="9" max="9" width="7.6640625" customWidth="1"/>
    <col min="10" max="11" width="8.6640625" customWidth="1"/>
    <col min="12" max="12" width="7.6640625" customWidth="1"/>
    <col min="13" max="15" width="8.6640625" customWidth="1"/>
    <col min="16" max="16" width="7.6640625" customWidth="1"/>
    <col min="17" max="18" width="8.6640625" customWidth="1"/>
    <col min="19" max="19" width="7.6640625" customWidth="1"/>
    <col min="20" max="20" width="8.6640625" customWidth="1"/>
    <col min="21" max="23" width="9.77734375" customWidth="1"/>
    <col min="24" max="24" width="8.6640625" customWidth="1"/>
  </cols>
  <sheetData>
    <row r="2" spans="2:23" ht="20.25" customHeight="1">
      <c r="B2" s="76" t="s">
        <v>109</v>
      </c>
      <c r="C2" s="76"/>
      <c r="D2" s="76"/>
      <c r="E2" s="76"/>
      <c r="F2" s="76"/>
      <c r="G2" s="77"/>
      <c r="H2" s="77"/>
      <c r="I2" s="77"/>
      <c r="J2" s="77"/>
      <c r="K2" s="77"/>
      <c r="L2" s="77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4" spans="2:23" ht="20.100000000000001" customHeight="1">
      <c r="B4" s="1" t="s">
        <v>0</v>
      </c>
      <c r="C4" s="83"/>
      <c r="D4" s="84"/>
      <c r="E4" s="84"/>
      <c r="F4" s="84"/>
      <c r="G4" s="84"/>
      <c r="H4" s="85"/>
    </row>
    <row r="5" spans="2:23" ht="20.100000000000001" customHeight="1">
      <c r="B5" s="12" t="s">
        <v>105</v>
      </c>
      <c r="C5" s="83"/>
      <c r="D5" s="84"/>
      <c r="E5" s="84"/>
      <c r="F5" s="84"/>
      <c r="G5" s="84"/>
      <c r="H5" s="85"/>
    </row>
    <row r="7" spans="2:23" s="15" customFormat="1" ht="24" customHeight="1" thickBot="1">
      <c r="B7" s="31" t="s">
        <v>23</v>
      </c>
      <c r="F7" s="35"/>
      <c r="G7" s="15" t="s">
        <v>24</v>
      </c>
    </row>
    <row r="8" spans="2:23" s="15" customFormat="1" ht="33" customHeight="1">
      <c r="B8" s="86" t="s">
        <v>11</v>
      </c>
      <c r="C8" s="91" t="s">
        <v>119</v>
      </c>
      <c r="D8" s="94" t="s">
        <v>115</v>
      </c>
      <c r="E8" s="103"/>
      <c r="F8" s="94" t="s">
        <v>12</v>
      </c>
      <c r="G8" s="99" t="s">
        <v>8</v>
      </c>
      <c r="H8" s="100"/>
      <c r="I8" s="100"/>
      <c r="J8" s="100"/>
      <c r="K8" s="100"/>
      <c r="L8" s="100"/>
      <c r="M8" s="101"/>
      <c r="N8" s="99" t="s">
        <v>106</v>
      </c>
      <c r="O8" s="100"/>
      <c r="P8" s="100"/>
      <c r="Q8" s="100"/>
      <c r="R8" s="100"/>
      <c r="S8" s="100"/>
      <c r="T8" s="101"/>
      <c r="U8" s="89" t="s">
        <v>26</v>
      </c>
      <c r="V8" s="74" t="s">
        <v>113</v>
      </c>
      <c r="W8" s="74" t="s">
        <v>27</v>
      </c>
    </row>
    <row r="9" spans="2:23" s="15" customFormat="1" ht="13.5" customHeight="1" thickBot="1">
      <c r="B9" s="87"/>
      <c r="C9" s="92"/>
      <c r="D9" s="104"/>
      <c r="E9" s="105"/>
      <c r="F9" s="95"/>
      <c r="G9" s="80" t="s">
        <v>25</v>
      </c>
      <c r="H9" s="82"/>
      <c r="I9" s="82"/>
      <c r="J9" s="82"/>
      <c r="K9" s="82"/>
      <c r="L9" s="82"/>
      <c r="M9" s="102"/>
      <c r="N9" s="80" t="s">
        <v>25</v>
      </c>
      <c r="O9" s="82"/>
      <c r="P9" s="82"/>
      <c r="Q9" s="82"/>
      <c r="R9" s="82"/>
      <c r="S9" s="82"/>
      <c r="T9" s="102"/>
      <c r="U9" s="90"/>
      <c r="V9" s="75"/>
      <c r="W9" s="75"/>
    </row>
    <row r="10" spans="2:23" s="15" customFormat="1">
      <c r="B10" s="87"/>
      <c r="C10" s="92"/>
      <c r="D10" s="104"/>
      <c r="E10" s="105"/>
      <c r="F10" s="95"/>
      <c r="G10" s="80" t="s">
        <v>7</v>
      </c>
      <c r="H10" s="81" t="s">
        <v>1</v>
      </c>
      <c r="I10" s="57"/>
      <c r="J10" s="82" t="s">
        <v>3</v>
      </c>
      <c r="K10" s="81" t="s">
        <v>4</v>
      </c>
      <c r="L10" s="57"/>
      <c r="M10" s="97" t="s">
        <v>9</v>
      </c>
      <c r="N10" s="80" t="s">
        <v>7</v>
      </c>
      <c r="O10" s="81" t="s">
        <v>1</v>
      </c>
      <c r="P10" s="57"/>
      <c r="Q10" s="82" t="s">
        <v>3</v>
      </c>
      <c r="R10" s="81" t="s">
        <v>4</v>
      </c>
      <c r="S10" s="57"/>
      <c r="T10" s="97" t="s">
        <v>10</v>
      </c>
      <c r="U10" s="90"/>
      <c r="V10" s="75"/>
      <c r="W10" s="75"/>
    </row>
    <row r="11" spans="2:23" s="15" customFormat="1">
      <c r="B11" s="88"/>
      <c r="C11" s="93"/>
      <c r="D11" s="104"/>
      <c r="E11" s="105"/>
      <c r="F11" s="96"/>
      <c r="G11" s="80"/>
      <c r="H11" s="82"/>
      <c r="I11" s="58" t="s">
        <v>2</v>
      </c>
      <c r="J11" s="82"/>
      <c r="K11" s="82"/>
      <c r="L11" s="58" t="s">
        <v>5</v>
      </c>
      <c r="M11" s="98"/>
      <c r="N11" s="80"/>
      <c r="O11" s="82"/>
      <c r="P11" s="58" t="s">
        <v>2</v>
      </c>
      <c r="Q11" s="82"/>
      <c r="R11" s="82"/>
      <c r="S11" s="58" t="s">
        <v>5</v>
      </c>
      <c r="T11" s="98"/>
      <c r="U11" s="90"/>
      <c r="V11" s="75"/>
      <c r="W11" s="75"/>
    </row>
    <row r="12" spans="2:23" s="15" customFormat="1" ht="41.25" customHeight="1" thickBot="1">
      <c r="B12" s="62"/>
      <c r="C12" s="63"/>
      <c r="D12" s="64"/>
      <c r="E12" s="39" t="s">
        <v>116</v>
      </c>
      <c r="F12" s="65"/>
      <c r="G12" s="41"/>
      <c r="H12" s="42"/>
      <c r="I12" s="17"/>
      <c r="J12" s="42"/>
      <c r="K12" s="17"/>
      <c r="L12" s="20"/>
      <c r="M12" s="59">
        <f>G12+H12+J12+K12</f>
        <v>0</v>
      </c>
      <c r="N12" s="43"/>
      <c r="O12" s="44"/>
      <c r="P12" s="19"/>
      <c r="Q12" s="44"/>
      <c r="R12" s="19"/>
      <c r="S12" s="21"/>
      <c r="T12" s="59">
        <f>N12+O12+Q12+R12</f>
        <v>0</v>
      </c>
      <c r="U12" s="22">
        <f>T12-M12</f>
        <v>0</v>
      </c>
      <c r="V12" s="23" t="str">
        <f>IF($F12="","",IF($F12="①",131000,IF($F12="②",263000,(IF($F12="③",394000)))))</f>
        <v/>
      </c>
      <c r="W12" s="23">
        <f>MIN(U12,V12)</f>
        <v>0</v>
      </c>
    </row>
    <row r="13" spans="2:23" s="15" customFormat="1" ht="41.25" customHeight="1" thickBot="1">
      <c r="B13" s="62"/>
      <c r="C13" s="63"/>
      <c r="D13" s="64"/>
      <c r="E13" s="39" t="s">
        <v>116</v>
      </c>
      <c r="F13" s="66"/>
      <c r="G13" s="41"/>
      <c r="H13" s="17"/>
      <c r="I13" s="17"/>
      <c r="J13" s="42"/>
      <c r="K13" s="17"/>
      <c r="L13" s="20"/>
      <c r="M13" s="59">
        <f t="shared" ref="M13:M19" si="0">G13+H13+J13+K13</f>
        <v>0</v>
      </c>
      <c r="N13" s="43"/>
      <c r="O13" s="44"/>
      <c r="P13" s="19"/>
      <c r="Q13" s="44"/>
      <c r="R13" s="19"/>
      <c r="S13" s="21"/>
      <c r="T13" s="59">
        <f t="shared" ref="T13:T19" si="1">N13+O13+Q13+R13</f>
        <v>0</v>
      </c>
      <c r="U13" s="22">
        <f t="shared" ref="U13:U19" si="2">T13-M13</f>
        <v>0</v>
      </c>
      <c r="V13" s="23" t="str">
        <f>IF($F13="","",IF($F13="①",131000,IF($F13="②",263000,(IF($F13="③",394000)))))</f>
        <v/>
      </c>
      <c r="W13" s="23">
        <f t="shared" ref="W13:W19" si="3">MIN(U13,V13)</f>
        <v>0</v>
      </c>
    </row>
    <row r="14" spans="2:23" s="15" customFormat="1" ht="41.25" customHeight="1" thickBot="1">
      <c r="B14" s="62"/>
      <c r="C14" s="63"/>
      <c r="D14" s="64"/>
      <c r="E14" s="39" t="s">
        <v>116</v>
      </c>
      <c r="F14" s="66"/>
      <c r="G14" s="41"/>
      <c r="H14" s="17"/>
      <c r="I14" s="17"/>
      <c r="J14" s="17"/>
      <c r="K14" s="17"/>
      <c r="L14" s="20"/>
      <c r="M14" s="59">
        <f t="shared" si="0"/>
        <v>0</v>
      </c>
      <c r="N14" s="43"/>
      <c r="O14" s="44"/>
      <c r="P14" s="19"/>
      <c r="Q14" s="44"/>
      <c r="R14" s="19"/>
      <c r="S14" s="21"/>
      <c r="T14" s="59">
        <f t="shared" si="1"/>
        <v>0</v>
      </c>
      <c r="U14" s="22">
        <f t="shared" si="2"/>
        <v>0</v>
      </c>
      <c r="V14" s="23" t="str">
        <f t="shared" ref="V14:V15" si="4">IF($F14="","",IF($F14="①",131000,IF($F14="②",263000,(IF($F14="③",394000)))))</f>
        <v/>
      </c>
      <c r="W14" s="23">
        <f t="shared" si="3"/>
        <v>0</v>
      </c>
    </row>
    <row r="15" spans="2:23" s="15" customFormat="1" ht="41.25" customHeight="1" thickBot="1">
      <c r="B15" s="62"/>
      <c r="C15" s="63"/>
      <c r="D15" s="64"/>
      <c r="E15" s="39" t="s">
        <v>116</v>
      </c>
      <c r="F15" s="66"/>
      <c r="G15" s="41"/>
      <c r="H15" s="17"/>
      <c r="I15" s="17"/>
      <c r="J15" s="17"/>
      <c r="K15" s="17"/>
      <c r="L15" s="20"/>
      <c r="M15" s="59">
        <f t="shared" si="0"/>
        <v>0</v>
      </c>
      <c r="N15" s="43"/>
      <c r="O15" s="44"/>
      <c r="P15" s="19"/>
      <c r="Q15" s="44"/>
      <c r="R15" s="19"/>
      <c r="S15" s="21"/>
      <c r="T15" s="59">
        <f t="shared" si="1"/>
        <v>0</v>
      </c>
      <c r="U15" s="22">
        <f t="shared" si="2"/>
        <v>0</v>
      </c>
      <c r="V15" s="23" t="str">
        <f t="shared" si="4"/>
        <v/>
      </c>
      <c r="W15" s="23">
        <f t="shared" si="3"/>
        <v>0</v>
      </c>
    </row>
    <row r="16" spans="2:23" s="15" customFormat="1" ht="41.25" customHeight="1" thickBot="1">
      <c r="B16" s="62"/>
      <c r="C16" s="63"/>
      <c r="D16" s="64"/>
      <c r="E16" s="39" t="s">
        <v>116</v>
      </c>
      <c r="F16" s="66"/>
      <c r="G16" s="16"/>
      <c r="H16" s="17"/>
      <c r="I16" s="17"/>
      <c r="J16" s="17"/>
      <c r="K16" s="17"/>
      <c r="L16" s="20"/>
      <c r="M16" s="60">
        <f t="shared" si="0"/>
        <v>0</v>
      </c>
      <c r="N16" s="18"/>
      <c r="O16" s="19"/>
      <c r="P16" s="19"/>
      <c r="Q16" s="19"/>
      <c r="R16" s="19"/>
      <c r="S16" s="21"/>
      <c r="T16" s="60">
        <f t="shared" si="1"/>
        <v>0</v>
      </c>
      <c r="U16" s="22">
        <f t="shared" si="2"/>
        <v>0</v>
      </c>
      <c r="V16" s="23" t="str">
        <f>IF($F16="","",IF($F16="①",131000,IF($F16="②",263000,(IF($F16="③",394000)))))</f>
        <v/>
      </c>
      <c r="W16" s="23">
        <f t="shared" si="3"/>
        <v>0</v>
      </c>
    </row>
    <row r="17" spans="2:24" s="15" customFormat="1" ht="41.25" customHeight="1" thickBot="1">
      <c r="B17" s="62"/>
      <c r="C17" s="63"/>
      <c r="D17" s="64"/>
      <c r="E17" s="39" t="s">
        <v>116</v>
      </c>
      <c r="F17" s="66"/>
      <c r="G17" s="16"/>
      <c r="H17" s="17"/>
      <c r="I17" s="17"/>
      <c r="J17" s="17"/>
      <c r="K17" s="17"/>
      <c r="L17" s="20"/>
      <c r="M17" s="60">
        <f t="shared" si="0"/>
        <v>0</v>
      </c>
      <c r="N17" s="18"/>
      <c r="O17" s="19"/>
      <c r="P17" s="19"/>
      <c r="Q17" s="19"/>
      <c r="R17" s="19"/>
      <c r="S17" s="21"/>
      <c r="T17" s="60">
        <f t="shared" si="1"/>
        <v>0</v>
      </c>
      <c r="U17" s="22">
        <f t="shared" si="2"/>
        <v>0</v>
      </c>
      <c r="V17" s="23" t="str">
        <f t="shared" ref="V17:V19" si="5">IF($F17="","",IF($F17="①",131000,IF($F17="②",263000,(IF($F17="③",394000)))))</f>
        <v/>
      </c>
      <c r="W17" s="23">
        <f t="shared" si="3"/>
        <v>0</v>
      </c>
    </row>
    <row r="18" spans="2:24" s="15" customFormat="1" ht="41.25" customHeight="1" thickBot="1">
      <c r="B18" s="62"/>
      <c r="C18" s="63"/>
      <c r="D18" s="64"/>
      <c r="E18" s="39" t="s">
        <v>116</v>
      </c>
      <c r="F18" s="66"/>
      <c r="G18" s="16"/>
      <c r="H18" s="17"/>
      <c r="I18" s="17"/>
      <c r="J18" s="17"/>
      <c r="K18" s="17"/>
      <c r="L18" s="20"/>
      <c r="M18" s="60">
        <f t="shared" si="0"/>
        <v>0</v>
      </c>
      <c r="N18" s="18"/>
      <c r="O18" s="19"/>
      <c r="P18" s="19"/>
      <c r="Q18" s="19"/>
      <c r="R18" s="19"/>
      <c r="S18" s="21"/>
      <c r="T18" s="60">
        <f t="shared" si="1"/>
        <v>0</v>
      </c>
      <c r="U18" s="22">
        <f t="shared" si="2"/>
        <v>0</v>
      </c>
      <c r="V18" s="23" t="str">
        <f t="shared" si="5"/>
        <v/>
      </c>
      <c r="W18" s="23">
        <f t="shared" si="3"/>
        <v>0</v>
      </c>
    </row>
    <row r="19" spans="2:24" s="15" customFormat="1" ht="41.25" customHeight="1" thickBot="1">
      <c r="B19" s="62"/>
      <c r="C19" s="63"/>
      <c r="D19" s="64"/>
      <c r="E19" s="39" t="s">
        <v>116</v>
      </c>
      <c r="F19" s="66"/>
      <c r="G19" s="24"/>
      <c r="H19" s="25"/>
      <c r="I19" s="25"/>
      <c r="J19" s="25"/>
      <c r="K19" s="25"/>
      <c r="L19" s="26"/>
      <c r="M19" s="60">
        <f t="shared" si="0"/>
        <v>0</v>
      </c>
      <c r="N19" s="27"/>
      <c r="O19" s="28"/>
      <c r="P19" s="28"/>
      <c r="Q19" s="28"/>
      <c r="R19" s="28"/>
      <c r="S19" s="29"/>
      <c r="T19" s="60">
        <f t="shared" si="1"/>
        <v>0</v>
      </c>
      <c r="U19" s="30">
        <f t="shared" si="2"/>
        <v>0</v>
      </c>
      <c r="V19" s="23" t="str">
        <f t="shared" si="5"/>
        <v/>
      </c>
      <c r="W19" s="23">
        <f t="shared" si="3"/>
        <v>0</v>
      </c>
    </row>
    <row r="20" spans="2:24" s="15" customFormat="1" ht="40.049999999999997" customHeight="1" thickBot="1">
      <c r="G20" s="31"/>
      <c r="H20" s="31"/>
      <c r="I20" s="31"/>
      <c r="J20" s="31"/>
      <c r="K20" s="31"/>
      <c r="L20" s="31"/>
      <c r="U20" s="32"/>
      <c r="V20" s="33" t="s">
        <v>124</v>
      </c>
      <c r="W20" s="61">
        <f>SUM(W12:W19)</f>
        <v>0</v>
      </c>
      <c r="X20" s="15" t="s">
        <v>111</v>
      </c>
    </row>
    <row r="21" spans="2:24" s="15" customFormat="1" ht="40.049999999999997" customHeight="1" thickBot="1">
      <c r="G21" s="31"/>
      <c r="H21" s="31"/>
      <c r="I21" s="31"/>
      <c r="J21" s="31"/>
      <c r="K21" s="31"/>
      <c r="L21" s="31"/>
      <c r="U21" s="32"/>
      <c r="V21" s="33" t="s">
        <v>125</v>
      </c>
      <c r="W21" s="61">
        <f>IF(SUM(W12:W19)&lt;W22,SUM(W12:W19),W22)</f>
        <v>0</v>
      </c>
      <c r="X21" s="15" t="s">
        <v>111</v>
      </c>
    </row>
    <row r="22" spans="2:24" s="15" customFormat="1" ht="14.4" customHeight="1">
      <c r="B22" s="15" t="s">
        <v>13</v>
      </c>
      <c r="G22" s="34"/>
      <c r="H22" s="34"/>
      <c r="I22" s="34"/>
      <c r="J22" s="34"/>
      <c r="V22" s="35" t="s">
        <v>110</v>
      </c>
      <c r="W22" s="36">
        <v>919000</v>
      </c>
      <c r="X22" s="15" t="s">
        <v>111</v>
      </c>
    </row>
    <row r="23" spans="2:24" s="15" customFormat="1" ht="14.4" customHeight="1">
      <c r="C23" s="79" t="s">
        <v>14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37" t="s">
        <v>110</v>
      </c>
      <c r="Q23" s="38">
        <v>131000</v>
      </c>
      <c r="R23" s="39" t="s">
        <v>111</v>
      </c>
    </row>
    <row r="24" spans="2:24" s="15" customFormat="1" ht="14.4" customHeight="1">
      <c r="C24" s="79" t="s">
        <v>15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37" t="s">
        <v>110</v>
      </c>
      <c r="Q24" s="38">
        <v>263000</v>
      </c>
      <c r="R24" s="39" t="s">
        <v>111</v>
      </c>
    </row>
    <row r="25" spans="2:24" s="15" customFormat="1" ht="14.4" customHeight="1">
      <c r="C25" s="79" t="s">
        <v>16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37" t="s">
        <v>110</v>
      </c>
      <c r="Q25" s="38">
        <v>394000</v>
      </c>
      <c r="R25" s="39" t="s">
        <v>111</v>
      </c>
    </row>
    <row r="26" spans="2:24" s="15" customFormat="1" ht="14.4" customHeight="1">
      <c r="B26" s="40" t="s">
        <v>28</v>
      </c>
      <c r="C26" s="40"/>
      <c r="D26" s="40"/>
      <c r="E26" s="40"/>
      <c r="F26" s="40"/>
    </row>
    <row r="27" spans="2:24" s="15" customFormat="1" ht="14.4" customHeight="1">
      <c r="B27" s="40" t="s">
        <v>18</v>
      </c>
      <c r="C27" s="40"/>
      <c r="D27" s="40"/>
      <c r="E27" s="40"/>
      <c r="F27" s="40"/>
    </row>
    <row r="28" spans="2:24" s="15" customFormat="1" ht="14.4" customHeight="1">
      <c r="B28" s="40" t="s">
        <v>123</v>
      </c>
      <c r="C28" s="40"/>
      <c r="D28" s="40"/>
      <c r="E28" s="40"/>
      <c r="F28" s="40"/>
    </row>
    <row r="29" spans="2:24" s="15" customFormat="1" ht="14.4" customHeight="1">
      <c r="B29" s="40" t="s">
        <v>17</v>
      </c>
      <c r="C29" s="40"/>
      <c r="D29" s="40"/>
      <c r="E29" s="40"/>
      <c r="F29" s="40"/>
    </row>
    <row r="30" spans="2:24" s="15" customFormat="1" ht="14.4" customHeight="1">
      <c r="B30" s="40" t="s">
        <v>112</v>
      </c>
      <c r="C30" s="40"/>
      <c r="D30" s="40"/>
      <c r="E30" s="40"/>
      <c r="F30" s="40"/>
    </row>
    <row r="31" spans="2:24" s="15" customFormat="1" ht="14.4" customHeight="1"/>
    <row r="32" spans="2:24" s="15" customFormat="1" ht="14.4" customHeight="1"/>
  </sheetData>
  <mergeCells count="27">
    <mergeCell ref="G9:M9"/>
    <mergeCell ref="N9:T9"/>
    <mergeCell ref="C24:O24"/>
    <mergeCell ref="C25:O25"/>
    <mergeCell ref="N8:T8"/>
    <mergeCell ref="N10:N11"/>
    <mergeCell ref="O10:O11"/>
    <mergeCell ref="Q10:Q11"/>
    <mergeCell ref="R10:R11"/>
    <mergeCell ref="T10:T11"/>
    <mergeCell ref="D8:E11"/>
    <mergeCell ref="V8:V11"/>
    <mergeCell ref="B2:W2"/>
    <mergeCell ref="C23:O23"/>
    <mergeCell ref="G10:G11"/>
    <mergeCell ref="H10:H11"/>
    <mergeCell ref="J10:J11"/>
    <mergeCell ref="K10:K11"/>
    <mergeCell ref="C4:H4"/>
    <mergeCell ref="C5:H5"/>
    <mergeCell ref="B8:B11"/>
    <mergeCell ref="U8:U11"/>
    <mergeCell ref="W8:W11"/>
    <mergeCell ref="C8:C11"/>
    <mergeCell ref="F8:F11"/>
    <mergeCell ref="M10:M11"/>
    <mergeCell ref="G8:M8"/>
  </mergeCells>
  <phoneticPr fontId="1"/>
  <dataValidations count="2">
    <dataValidation type="list" allowBlank="1" showInputMessage="1" sqref="F12:F19" xr:uid="{CFEE341D-877C-4388-BE81-3E241B7A8CC1}">
      <formula1>"①,②,③"</formula1>
    </dataValidation>
    <dataValidation type="list" allowBlank="1" showInputMessage="1" sqref="C12:C19" xr:uid="{F17EED5A-2A6B-45CA-9853-DC6AB5085B71}">
      <formula1>"修了済,R7年度修了予定,未修了"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6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0000000}">
          <x14:formula1>
            <xm:f>リスト!$A$2:$A$79</xm:f>
          </x14:formula1>
          <xm:sqref>C4:H4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272D2-CCA2-42DE-884F-B739F366B75C}">
  <sheetPr>
    <tabColor rgb="FFFFFF00"/>
    <pageSetUpPr fitToPage="1"/>
  </sheetPr>
  <dimension ref="B2:X32"/>
  <sheetViews>
    <sheetView view="pageBreakPreview" zoomScale="85" zoomScaleNormal="85" zoomScaleSheetLayoutView="85" workbookViewId="0">
      <selection activeCell="B2" sqref="B2:W2"/>
    </sheetView>
  </sheetViews>
  <sheetFormatPr defaultRowHeight="13.2"/>
  <cols>
    <col min="1" max="1" width="2.44140625" customWidth="1"/>
    <col min="2" max="2" width="16.77734375" customWidth="1"/>
    <col min="3" max="3" width="12.33203125" customWidth="1"/>
    <col min="4" max="4" width="8.6640625" customWidth="1"/>
    <col min="5" max="5" width="3.6640625" customWidth="1"/>
    <col min="6" max="6" width="7.21875" customWidth="1"/>
    <col min="7" max="8" width="8.6640625" customWidth="1"/>
    <col min="9" max="9" width="7.6640625" customWidth="1"/>
    <col min="10" max="11" width="8.6640625" customWidth="1"/>
    <col min="12" max="12" width="7.6640625" customWidth="1"/>
    <col min="13" max="15" width="8.6640625" customWidth="1"/>
    <col min="16" max="16" width="7.6640625" customWidth="1"/>
    <col min="17" max="18" width="8.6640625" customWidth="1"/>
    <col min="19" max="19" width="7.6640625" customWidth="1"/>
    <col min="20" max="20" width="8.6640625" customWidth="1"/>
    <col min="21" max="23" width="9.77734375" customWidth="1"/>
    <col min="24" max="24" width="8.6640625" customWidth="1"/>
  </cols>
  <sheetData>
    <row r="2" spans="2:23" ht="20.25" customHeight="1">
      <c r="B2" s="76" t="s">
        <v>109</v>
      </c>
      <c r="C2" s="76"/>
      <c r="D2" s="76"/>
      <c r="E2" s="76"/>
      <c r="F2" s="76"/>
      <c r="G2" s="77"/>
      <c r="H2" s="77"/>
      <c r="I2" s="77"/>
      <c r="J2" s="77"/>
      <c r="K2" s="77"/>
      <c r="L2" s="77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4" spans="2:23" ht="20.100000000000001" customHeight="1">
      <c r="B4" s="1" t="s">
        <v>0</v>
      </c>
      <c r="C4" s="106" t="s">
        <v>121</v>
      </c>
      <c r="D4" s="107"/>
      <c r="E4" s="107"/>
      <c r="F4" s="107"/>
      <c r="G4" s="107"/>
      <c r="H4" s="108"/>
    </row>
    <row r="5" spans="2:23" ht="20.100000000000001" customHeight="1">
      <c r="B5" s="12" t="s">
        <v>105</v>
      </c>
      <c r="C5" s="106" t="s">
        <v>122</v>
      </c>
      <c r="D5" s="107"/>
      <c r="E5" s="107"/>
      <c r="F5" s="107"/>
      <c r="G5" s="107"/>
      <c r="H5" s="108"/>
    </row>
    <row r="7" spans="2:23" s="15" customFormat="1" ht="24" customHeight="1" thickBot="1">
      <c r="B7" s="31" t="s">
        <v>23</v>
      </c>
      <c r="F7" s="35"/>
      <c r="G7" s="15" t="s">
        <v>24</v>
      </c>
    </row>
    <row r="8" spans="2:23" s="15" customFormat="1" ht="33" customHeight="1">
      <c r="B8" s="86" t="s">
        <v>11</v>
      </c>
      <c r="C8" s="91" t="s">
        <v>119</v>
      </c>
      <c r="D8" s="94" t="s">
        <v>115</v>
      </c>
      <c r="E8" s="103"/>
      <c r="F8" s="94" t="s">
        <v>12</v>
      </c>
      <c r="G8" s="99" t="s">
        <v>8</v>
      </c>
      <c r="H8" s="100"/>
      <c r="I8" s="100"/>
      <c r="J8" s="100"/>
      <c r="K8" s="100"/>
      <c r="L8" s="100"/>
      <c r="M8" s="101"/>
      <c r="N8" s="99" t="s">
        <v>106</v>
      </c>
      <c r="O8" s="100"/>
      <c r="P8" s="100"/>
      <c r="Q8" s="100"/>
      <c r="R8" s="100"/>
      <c r="S8" s="100"/>
      <c r="T8" s="101"/>
      <c r="U8" s="89" t="s">
        <v>26</v>
      </c>
      <c r="V8" s="74" t="s">
        <v>113</v>
      </c>
      <c r="W8" s="74" t="s">
        <v>27</v>
      </c>
    </row>
    <row r="9" spans="2:23" s="15" customFormat="1" ht="13.5" customHeight="1" thickBot="1">
      <c r="B9" s="87"/>
      <c r="C9" s="92"/>
      <c r="D9" s="104"/>
      <c r="E9" s="105"/>
      <c r="F9" s="95"/>
      <c r="G9" s="80" t="s">
        <v>25</v>
      </c>
      <c r="H9" s="82"/>
      <c r="I9" s="82"/>
      <c r="J9" s="82"/>
      <c r="K9" s="82"/>
      <c r="L9" s="82"/>
      <c r="M9" s="102"/>
      <c r="N9" s="80" t="s">
        <v>25</v>
      </c>
      <c r="O9" s="82"/>
      <c r="P9" s="82"/>
      <c r="Q9" s="82"/>
      <c r="R9" s="82"/>
      <c r="S9" s="82"/>
      <c r="T9" s="102"/>
      <c r="U9" s="90"/>
      <c r="V9" s="75"/>
      <c r="W9" s="75"/>
    </row>
    <row r="10" spans="2:23" s="15" customFormat="1">
      <c r="B10" s="87"/>
      <c r="C10" s="92"/>
      <c r="D10" s="104"/>
      <c r="E10" s="105"/>
      <c r="F10" s="95"/>
      <c r="G10" s="80" t="s">
        <v>7</v>
      </c>
      <c r="H10" s="81" t="s">
        <v>1</v>
      </c>
      <c r="I10" s="57"/>
      <c r="J10" s="82" t="s">
        <v>3</v>
      </c>
      <c r="K10" s="81" t="s">
        <v>4</v>
      </c>
      <c r="L10" s="57"/>
      <c r="M10" s="97" t="s">
        <v>9</v>
      </c>
      <c r="N10" s="80" t="s">
        <v>7</v>
      </c>
      <c r="O10" s="81" t="s">
        <v>1</v>
      </c>
      <c r="P10" s="57"/>
      <c r="Q10" s="82" t="s">
        <v>3</v>
      </c>
      <c r="R10" s="81" t="s">
        <v>4</v>
      </c>
      <c r="S10" s="57"/>
      <c r="T10" s="97" t="s">
        <v>10</v>
      </c>
      <c r="U10" s="90"/>
      <c r="V10" s="75"/>
      <c r="W10" s="75"/>
    </row>
    <row r="11" spans="2:23" s="15" customFormat="1">
      <c r="B11" s="88"/>
      <c r="C11" s="93"/>
      <c r="D11" s="104"/>
      <c r="E11" s="105"/>
      <c r="F11" s="96"/>
      <c r="G11" s="80"/>
      <c r="H11" s="82"/>
      <c r="I11" s="58" t="s">
        <v>2</v>
      </c>
      <c r="J11" s="82"/>
      <c r="K11" s="82"/>
      <c r="L11" s="58" t="s">
        <v>5</v>
      </c>
      <c r="M11" s="98"/>
      <c r="N11" s="80"/>
      <c r="O11" s="82"/>
      <c r="P11" s="58" t="s">
        <v>2</v>
      </c>
      <c r="Q11" s="82"/>
      <c r="R11" s="82"/>
      <c r="S11" s="58" t="s">
        <v>5</v>
      </c>
      <c r="T11" s="98"/>
      <c r="U11" s="90"/>
      <c r="V11" s="75"/>
      <c r="W11" s="75"/>
    </row>
    <row r="12" spans="2:23" s="15" customFormat="1" ht="41.25" customHeight="1" thickBot="1">
      <c r="B12" s="67" t="s">
        <v>19</v>
      </c>
      <c r="C12" s="68" t="s">
        <v>117</v>
      </c>
      <c r="D12" s="69">
        <v>6</v>
      </c>
      <c r="E12" s="45" t="s">
        <v>116</v>
      </c>
      <c r="F12" s="71" t="s">
        <v>114</v>
      </c>
      <c r="G12" s="2">
        <v>1440000</v>
      </c>
      <c r="H12" s="3">
        <v>24000</v>
      </c>
      <c r="I12" s="4" t="s">
        <v>22</v>
      </c>
      <c r="J12" s="3">
        <v>100000</v>
      </c>
      <c r="K12" s="4">
        <v>0</v>
      </c>
      <c r="L12" s="5"/>
      <c r="M12" s="6">
        <f>G12+H12+J12+K12</f>
        <v>1564000</v>
      </c>
      <c r="N12" s="7">
        <v>1560000</v>
      </c>
      <c r="O12" s="8">
        <v>24000</v>
      </c>
      <c r="P12" s="9" t="s">
        <v>22</v>
      </c>
      <c r="Q12" s="8">
        <v>200000</v>
      </c>
      <c r="R12" s="9">
        <v>0</v>
      </c>
      <c r="S12" s="10"/>
      <c r="T12" s="11">
        <f>N12+O12+Q12+R12</f>
        <v>1784000</v>
      </c>
      <c r="U12" s="13">
        <f>T12-M12</f>
        <v>220000</v>
      </c>
      <c r="V12" s="14">
        <f>IF($F12="","",IF($F12="①",131000,IF($F12="②",263000,(IF($F12="③",394000)))))</f>
        <v>263000</v>
      </c>
      <c r="W12" s="14">
        <f>MIN(U12,V12)</f>
        <v>220000</v>
      </c>
    </row>
    <row r="13" spans="2:23" s="15" customFormat="1" ht="41.25" customHeight="1" thickBot="1">
      <c r="B13" s="67" t="s">
        <v>6</v>
      </c>
      <c r="C13" s="68" t="s">
        <v>117</v>
      </c>
      <c r="D13" s="69">
        <v>3</v>
      </c>
      <c r="E13" s="45" t="s">
        <v>116</v>
      </c>
      <c r="F13" s="72" t="s">
        <v>120</v>
      </c>
      <c r="G13" s="2">
        <v>1320000</v>
      </c>
      <c r="H13" s="4">
        <v>0</v>
      </c>
      <c r="I13" s="4"/>
      <c r="J13" s="3">
        <v>50000</v>
      </c>
      <c r="K13" s="4">
        <v>0</v>
      </c>
      <c r="L13" s="5"/>
      <c r="M13" s="6">
        <f t="shared" ref="M13:M19" si="0">G13+H13+J13+K13</f>
        <v>1370000</v>
      </c>
      <c r="N13" s="7">
        <v>1440000</v>
      </c>
      <c r="O13" s="8">
        <v>24000</v>
      </c>
      <c r="P13" s="9" t="s">
        <v>22</v>
      </c>
      <c r="Q13" s="8">
        <v>50000</v>
      </c>
      <c r="R13" s="9">
        <v>0</v>
      </c>
      <c r="S13" s="10"/>
      <c r="T13" s="11">
        <f t="shared" ref="T13:T19" si="1">N13+O13+Q13+R13</f>
        <v>1514000</v>
      </c>
      <c r="U13" s="13">
        <f t="shared" ref="U13:U19" si="2">T13-M13</f>
        <v>144000</v>
      </c>
      <c r="V13" s="14">
        <f>IF($F13="","",IF($F13="①",131000,IF($F13="②",263000,(IF($F13="③",394000)))))</f>
        <v>131000</v>
      </c>
      <c r="W13" s="14">
        <f t="shared" ref="W13:W19" si="3">MIN(U13,V13)</f>
        <v>131000</v>
      </c>
    </row>
    <row r="14" spans="2:23" s="15" customFormat="1" ht="41.25" customHeight="1" thickBot="1">
      <c r="B14" s="67" t="s">
        <v>20</v>
      </c>
      <c r="C14" s="68" t="s">
        <v>117</v>
      </c>
      <c r="D14" s="69">
        <v>3</v>
      </c>
      <c r="E14" s="45" t="s">
        <v>116</v>
      </c>
      <c r="F14" s="72" t="s">
        <v>120</v>
      </c>
      <c r="G14" s="2">
        <v>1200000</v>
      </c>
      <c r="H14" s="4">
        <v>0</v>
      </c>
      <c r="I14" s="4"/>
      <c r="J14" s="4">
        <v>0</v>
      </c>
      <c r="K14" s="4">
        <v>0</v>
      </c>
      <c r="L14" s="5"/>
      <c r="M14" s="6">
        <f t="shared" si="0"/>
        <v>1200000</v>
      </c>
      <c r="N14" s="7">
        <v>1320000</v>
      </c>
      <c r="O14" s="8">
        <v>24000</v>
      </c>
      <c r="P14" s="9" t="s">
        <v>22</v>
      </c>
      <c r="Q14" s="8">
        <v>0</v>
      </c>
      <c r="R14" s="9">
        <v>0</v>
      </c>
      <c r="S14" s="10"/>
      <c r="T14" s="11">
        <f t="shared" si="1"/>
        <v>1344000</v>
      </c>
      <c r="U14" s="13">
        <f t="shared" si="2"/>
        <v>144000</v>
      </c>
      <c r="V14" s="14">
        <f t="shared" ref="V14:V15" si="4">IF($F14="","",IF($F14="①",131000,IF($F14="②",263000,(IF($F14="③",394000)))))</f>
        <v>131000</v>
      </c>
      <c r="W14" s="14">
        <f t="shared" si="3"/>
        <v>131000</v>
      </c>
    </row>
    <row r="15" spans="2:23" s="15" customFormat="1" ht="41.25" customHeight="1" thickBot="1">
      <c r="B15" s="67" t="s">
        <v>21</v>
      </c>
      <c r="C15" s="68" t="s">
        <v>118</v>
      </c>
      <c r="D15" s="69">
        <v>2</v>
      </c>
      <c r="E15" s="45" t="s">
        <v>116</v>
      </c>
      <c r="F15" s="72" t="s">
        <v>120</v>
      </c>
      <c r="G15" s="2">
        <v>1080000</v>
      </c>
      <c r="H15" s="4">
        <v>0</v>
      </c>
      <c r="I15" s="4"/>
      <c r="J15" s="4">
        <v>0</v>
      </c>
      <c r="K15" s="4">
        <v>0</v>
      </c>
      <c r="L15" s="5"/>
      <c r="M15" s="6">
        <f t="shared" si="0"/>
        <v>1080000</v>
      </c>
      <c r="N15" s="7">
        <v>1140000</v>
      </c>
      <c r="O15" s="8">
        <v>0</v>
      </c>
      <c r="P15" s="9"/>
      <c r="Q15" s="8">
        <v>0</v>
      </c>
      <c r="R15" s="9">
        <v>0</v>
      </c>
      <c r="S15" s="10"/>
      <c r="T15" s="11">
        <f t="shared" si="1"/>
        <v>1140000</v>
      </c>
      <c r="U15" s="13">
        <f t="shared" si="2"/>
        <v>60000</v>
      </c>
      <c r="V15" s="14">
        <f t="shared" si="4"/>
        <v>131000</v>
      </c>
      <c r="W15" s="14">
        <f t="shared" si="3"/>
        <v>60000</v>
      </c>
    </row>
    <row r="16" spans="2:23" s="15" customFormat="1" ht="41.25" customHeight="1" thickBot="1">
      <c r="B16" s="70"/>
      <c r="C16" s="68"/>
      <c r="D16" s="69"/>
      <c r="E16" s="45" t="s">
        <v>116</v>
      </c>
      <c r="F16" s="72"/>
      <c r="G16" s="46"/>
      <c r="H16" s="4"/>
      <c r="I16" s="4"/>
      <c r="J16" s="4"/>
      <c r="K16" s="4"/>
      <c r="L16" s="5"/>
      <c r="M16" s="47">
        <f t="shared" si="0"/>
        <v>0</v>
      </c>
      <c r="N16" s="48"/>
      <c r="O16" s="9"/>
      <c r="P16" s="9"/>
      <c r="Q16" s="9"/>
      <c r="R16" s="9"/>
      <c r="S16" s="10"/>
      <c r="T16" s="49">
        <f t="shared" si="1"/>
        <v>0</v>
      </c>
      <c r="U16" s="13">
        <f t="shared" si="2"/>
        <v>0</v>
      </c>
      <c r="V16" s="14" t="str">
        <f>IF($F16="","",IF($F16="①",131000,IF($F16="②",263000,(IF($F16="③",394000)))))</f>
        <v/>
      </c>
      <c r="W16" s="14">
        <f t="shared" si="3"/>
        <v>0</v>
      </c>
    </row>
    <row r="17" spans="2:24" s="15" customFormat="1" ht="41.25" customHeight="1" thickBot="1">
      <c r="B17" s="70"/>
      <c r="C17" s="68"/>
      <c r="D17" s="69"/>
      <c r="E17" s="45" t="s">
        <v>116</v>
      </c>
      <c r="F17" s="72"/>
      <c r="G17" s="46"/>
      <c r="H17" s="4"/>
      <c r="I17" s="4"/>
      <c r="J17" s="4"/>
      <c r="K17" s="4"/>
      <c r="L17" s="5"/>
      <c r="M17" s="47">
        <f t="shared" si="0"/>
        <v>0</v>
      </c>
      <c r="N17" s="48"/>
      <c r="O17" s="9"/>
      <c r="P17" s="9"/>
      <c r="Q17" s="9"/>
      <c r="R17" s="9"/>
      <c r="S17" s="10"/>
      <c r="T17" s="49">
        <f t="shared" si="1"/>
        <v>0</v>
      </c>
      <c r="U17" s="13">
        <f t="shared" si="2"/>
        <v>0</v>
      </c>
      <c r="V17" s="14" t="str">
        <f t="shared" ref="V17:V19" si="5">IF($F17="","",IF($F17="①",131000,IF($F17="②",263000,(IF($F17="③",394000)))))</f>
        <v/>
      </c>
      <c r="W17" s="14">
        <f t="shared" si="3"/>
        <v>0</v>
      </c>
    </row>
    <row r="18" spans="2:24" s="15" customFormat="1" ht="41.25" customHeight="1" thickBot="1">
      <c r="B18" s="70"/>
      <c r="C18" s="68"/>
      <c r="D18" s="69"/>
      <c r="E18" s="45" t="s">
        <v>116</v>
      </c>
      <c r="F18" s="72"/>
      <c r="G18" s="46"/>
      <c r="H18" s="4"/>
      <c r="I18" s="4"/>
      <c r="J18" s="4"/>
      <c r="K18" s="4"/>
      <c r="L18" s="5"/>
      <c r="M18" s="47">
        <f t="shared" si="0"/>
        <v>0</v>
      </c>
      <c r="N18" s="48"/>
      <c r="O18" s="9"/>
      <c r="P18" s="9"/>
      <c r="Q18" s="9"/>
      <c r="R18" s="9"/>
      <c r="S18" s="10"/>
      <c r="T18" s="49">
        <f t="shared" si="1"/>
        <v>0</v>
      </c>
      <c r="U18" s="13">
        <f t="shared" si="2"/>
        <v>0</v>
      </c>
      <c r="V18" s="14" t="str">
        <f t="shared" si="5"/>
        <v/>
      </c>
      <c r="W18" s="14">
        <f t="shared" si="3"/>
        <v>0</v>
      </c>
    </row>
    <row r="19" spans="2:24" s="15" customFormat="1" ht="41.25" customHeight="1" thickBot="1">
      <c r="B19" s="70"/>
      <c r="C19" s="68"/>
      <c r="D19" s="69"/>
      <c r="E19" s="45" t="s">
        <v>116</v>
      </c>
      <c r="F19" s="72"/>
      <c r="G19" s="50"/>
      <c r="H19" s="51"/>
      <c r="I19" s="51"/>
      <c r="J19" s="51"/>
      <c r="K19" s="51"/>
      <c r="L19" s="52"/>
      <c r="M19" s="47">
        <f t="shared" si="0"/>
        <v>0</v>
      </c>
      <c r="N19" s="53"/>
      <c r="O19" s="54"/>
      <c r="P19" s="54"/>
      <c r="Q19" s="54"/>
      <c r="R19" s="54"/>
      <c r="S19" s="55"/>
      <c r="T19" s="49">
        <f t="shared" si="1"/>
        <v>0</v>
      </c>
      <c r="U19" s="56">
        <f t="shared" si="2"/>
        <v>0</v>
      </c>
      <c r="V19" s="14" t="str">
        <f t="shared" si="5"/>
        <v/>
      </c>
      <c r="W19" s="14">
        <f t="shared" si="3"/>
        <v>0</v>
      </c>
    </row>
    <row r="20" spans="2:24" s="15" customFormat="1" ht="40.049999999999997" customHeight="1" thickBot="1">
      <c r="G20" s="31"/>
      <c r="H20" s="31"/>
      <c r="I20" s="31"/>
      <c r="J20" s="31"/>
      <c r="K20" s="31"/>
      <c r="L20" s="31"/>
      <c r="U20" s="32"/>
      <c r="V20" s="33" t="s">
        <v>124</v>
      </c>
      <c r="W20" s="73">
        <f>SUM(W12:W19)</f>
        <v>542000</v>
      </c>
      <c r="X20" s="15" t="s">
        <v>111</v>
      </c>
    </row>
    <row r="21" spans="2:24" s="15" customFormat="1" ht="40.049999999999997" customHeight="1" thickBot="1">
      <c r="G21" s="31"/>
      <c r="H21" s="31"/>
      <c r="I21" s="31"/>
      <c r="J21" s="31"/>
      <c r="K21" s="31"/>
      <c r="L21" s="31"/>
      <c r="U21" s="32"/>
      <c r="V21" s="33" t="s">
        <v>125</v>
      </c>
      <c r="W21" s="73">
        <f>IF(SUM(W12:W19)&lt;W22,SUM(W12:W19),W22)</f>
        <v>542000</v>
      </c>
      <c r="X21" s="15" t="s">
        <v>111</v>
      </c>
    </row>
    <row r="22" spans="2:24" s="15" customFormat="1" ht="14.4" customHeight="1">
      <c r="B22" s="15" t="s">
        <v>13</v>
      </c>
      <c r="G22" s="34"/>
      <c r="H22" s="34"/>
      <c r="I22" s="34"/>
      <c r="J22" s="34"/>
      <c r="V22" s="35" t="s">
        <v>110</v>
      </c>
      <c r="W22" s="36">
        <v>919000</v>
      </c>
      <c r="X22" s="15" t="s">
        <v>111</v>
      </c>
    </row>
    <row r="23" spans="2:24" s="15" customFormat="1" ht="14.4" customHeight="1">
      <c r="C23" s="79" t="s">
        <v>14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37" t="s">
        <v>110</v>
      </c>
      <c r="Q23" s="38">
        <v>131000</v>
      </c>
      <c r="R23" s="39" t="s">
        <v>111</v>
      </c>
    </row>
    <row r="24" spans="2:24" s="15" customFormat="1" ht="14.4" customHeight="1">
      <c r="C24" s="79" t="s">
        <v>15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37" t="s">
        <v>110</v>
      </c>
      <c r="Q24" s="38">
        <v>263000</v>
      </c>
      <c r="R24" s="39" t="s">
        <v>111</v>
      </c>
    </row>
    <row r="25" spans="2:24" s="15" customFormat="1" ht="14.4" customHeight="1">
      <c r="C25" s="79" t="s">
        <v>16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37" t="s">
        <v>110</v>
      </c>
      <c r="Q25" s="38">
        <v>394000</v>
      </c>
      <c r="R25" s="39" t="s">
        <v>111</v>
      </c>
    </row>
    <row r="26" spans="2:24" s="15" customFormat="1" ht="14.4" customHeight="1">
      <c r="B26" s="40" t="s">
        <v>28</v>
      </c>
      <c r="C26" s="40"/>
      <c r="D26" s="40"/>
      <c r="E26" s="40"/>
      <c r="F26" s="40"/>
    </row>
    <row r="27" spans="2:24" s="15" customFormat="1" ht="14.4" customHeight="1">
      <c r="B27" s="40" t="s">
        <v>18</v>
      </c>
      <c r="C27" s="40"/>
      <c r="D27" s="40"/>
      <c r="E27" s="40"/>
      <c r="F27" s="40"/>
    </row>
    <row r="28" spans="2:24" s="15" customFormat="1" ht="14.4" customHeight="1">
      <c r="B28" s="40" t="s">
        <v>123</v>
      </c>
      <c r="C28" s="40"/>
      <c r="D28" s="40"/>
      <c r="E28" s="40"/>
      <c r="F28" s="40"/>
    </row>
    <row r="29" spans="2:24" s="15" customFormat="1" ht="14.4" customHeight="1">
      <c r="B29" s="40" t="s">
        <v>17</v>
      </c>
      <c r="C29" s="40"/>
      <c r="D29" s="40"/>
      <c r="E29" s="40"/>
      <c r="F29" s="40"/>
    </row>
    <row r="30" spans="2:24" s="15" customFormat="1" ht="14.4" customHeight="1">
      <c r="B30" s="40" t="s">
        <v>112</v>
      </c>
      <c r="C30" s="40"/>
      <c r="D30" s="40"/>
      <c r="E30" s="40"/>
      <c r="F30" s="40"/>
    </row>
    <row r="31" spans="2:24" s="15" customFormat="1" ht="14.4" customHeight="1"/>
    <row r="32" spans="2:24" s="15" customFormat="1" ht="14.4" customHeight="1"/>
  </sheetData>
  <mergeCells count="27">
    <mergeCell ref="C25:O25"/>
    <mergeCell ref="O10:O11"/>
    <mergeCell ref="B2:W2"/>
    <mergeCell ref="C4:H4"/>
    <mergeCell ref="C5:H5"/>
    <mergeCell ref="B8:B11"/>
    <mergeCell ref="C8:C11"/>
    <mergeCell ref="D8:E11"/>
    <mergeCell ref="F8:F11"/>
    <mergeCell ref="G8:M8"/>
    <mergeCell ref="N8:T8"/>
    <mergeCell ref="U8:U11"/>
    <mergeCell ref="V8:V11"/>
    <mergeCell ref="W8:W11"/>
    <mergeCell ref="G9:M9"/>
    <mergeCell ref="N9:T9"/>
    <mergeCell ref="Q10:Q11"/>
    <mergeCell ref="R10:R11"/>
    <mergeCell ref="T10:T11"/>
    <mergeCell ref="C23:O23"/>
    <mergeCell ref="C24:O24"/>
    <mergeCell ref="J10:J11"/>
    <mergeCell ref="K10:K11"/>
    <mergeCell ref="M10:M11"/>
    <mergeCell ref="N10:N11"/>
    <mergeCell ref="G10:G11"/>
    <mergeCell ref="H10:H11"/>
  </mergeCells>
  <phoneticPr fontId="1"/>
  <dataValidations count="3">
    <dataValidation type="list" allowBlank="1" showInputMessage="1" sqref="C12:C19" xr:uid="{B0D88157-E916-42F5-9D50-9B4CC598475B}">
      <formula1>"修了済,R7年度修了予定,未修了"</formula1>
    </dataValidation>
    <dataValidation type="list" allowBlank="1" showInputMessage="1" sqref="F12:F19" xr:uid="{DE898D99-9416-4BD4-9880-76B37FEEBAAB}">
      <formula1>"①,②,③"</formula1>
    </dataValidation>
    <dataValidation allowBlank="1" showInputMessage="1" sqref="C4:H4" xr:uid="{0E37368C-D4C6-4662-B774-C299C472DB68}"/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79"/>
  <sheetViews>
    <sheetView topLeftCell="A2" workbookViewId="0">
      <selection activeCell="A79" sqref="A79"/>
    </sheetView>
  </sheetViews>
  <sheetFormatPr defaultRowHeight="13.2"/>
  <cols>
    <col min="1" max="1" width="40.44140625" customWidth="1"/>
  </cols>
  <sheetData>
    <row r="1" spans="1:1">
      <c r="A1" t="s">
        <v>0</v>
      </c>
    </row>
    <row r="2" spans="1:1">
      <c r="A2" t="s">
        <v>29</v>
      </c>
    </row>
    <row r="3" spans="1:1">
      <c r="A3" t="s">
        <v>30</v>
      </c>
    </row>
    <row r="4" spans="1:1">
      <c r="A4" t="s">
        <v>31</v>
      </c>
    </row>
    <row r="5" spans="1:1">
      <c r="A5" t="s">
        <v>32</v>
      </c>
    </row>
    <row r="6" spans="1:1">
      <c r="A6" t="s">
        <v>33</v>
      </c>
    </row>
    <row r="7" spans="1:1">
      <c r="A7" t="s">
        <v>34</v>
      </c>
    </row>
    <row r="8" spans="1:1">
      <c r="A8" t="s">
        <v>35</v>
      </c>
    </row>
    <row r="9" spans="1:1">
      <c r="A9" t="s">
        <v>36</v>
      </c>
    </row>
    <row r="10" spans="1:1">
      <c r="A10" t="s">
        <v>37</v>
      </c>
    </row>
    <row r="11" spans="1:1">
      <c r="A11" t="s">
        <v>38</v>
      </c>
    </row>
    <row r="12" spans="1:1">
      <c r="A12" t="s">
        <v>39</v>
      </c>
    </row>
    <row r="13" spans="1:1">
      <c r="A13" t="s">
        <v>40</v>
      </c>
    </row>
    <row r="14" spans="1:1">
      <c r="A14" t="s">
        <v>41</v>
      </c>
    </row>
    <row r="15" spans="1:1">
      <c r="A15" t="s">
        <v>42</v>
      </c>
    </row>
    <row r="16" spans="1:1">
      <c r="A16" t="s">
        <v>43</v>
      </c>
    </row>
    <row r="17" spans="1:1">
      <c r="A17" t="s">
        <v>44</v>
      </c>
    </row>
    <row r="18" spans="1:1">
      <c r="A18" t="s">
        <v>45</v>
      </c>
    </row>
    <row r="19" spans="1:1">
      <c r="A19" t="s">
        <v>46</v>
      </c>
    </row>
    <row r="20" spans="1:1">
      <c r="A20" t="s">
        <v>47</v>
      </c>
    </row>
    <row r="21" spans="1:1">
      <c r="A21" t="s">
        <v>48</v>
      </c>
    </row>
    <row r="22" spans="1:1">
      <c r="A22" t="s">
        <v>49</v>
      </c>
    </row>
    <row r="23" spans="1:1">
      <c r="A23" t="s">
        <v>50</v>
      </c>
    </row>
    <row r="24" spans="1:1">
      <c r="A24" t="s">
        <v>51</v>
      </c>
    </row>
    <row r="25" spans="1:1">
      <c r="A25" t="s">
        <v>52</v>
      </c>
    </row>
    <row r="26" spans="1:1">
      <c r="A26" t="s">
        <v>53</v>
      </c>
    </row>
    <row r="27" spans="1:1">
      <c r="A27" t="s">
        <v>54</v>
      </c>
    </row>
    <row r="28" spans="1:1">
      <c r="A28" t="s">
        <v>55</v>
      </c>
    </row>
    <row r="29" spans="1:1">
      <c r="A29" t="s">
        <v>56</v>
      </c>
    </row>
    <row r="30" spans="1:1">
      <c r="A30" t="s">
        <v>57</v>
      </c>
    </row>
    <row r="31" spans="1:1">
      <c r="A31" t="s">
        <v>58</v>
      </c>
    </row>
    <row r="32" spans="1:1">
      <c r="A32" t="s">
        <v>59</v>
      </c>
    </row>
    <row r="33" spans="1:1">
      <c r="A33" t="s">
        <v>60</v>
      </c>
    </row>
    <row r="34" spans="1:1">
      <c r="A34" t="s">
        <v>61</v>
      </c>
    </row>
    <row r="35" spans="1:1">
      <c r="A35" t="s">
        <v>62</v>
      </c>
    </row>
    <row r="36" spans="1:1">
      <c r="A36" t="s">
        <v>63</v>
      </c>
    </row>
    <row r="37" spans="1:1">
      <c r="A37" t="s">
        <v>64</v>
      </c>
    </row>
    <row r="38" spans="1:1">
      <c r="A38" t="s">
        <v>65</v>
      </c>
    </row>
    <row r="39" spans="1:1">
      <c r="A39" t="s">
        <v>66</v>
      </c>
    </row>
    <row r="40" spans="1:1">
      <c r="A40" t="s">
        <v>67</v>
      </c>
    </row>
    <row r="41" spans="1:1">
      <c r="A41" t="s">
        <v>68</v>
      </c>
    </row>
    <row r="42" spans="1:1">
      <c r="A42" t="s">
        <v>69</v>
      </c>
    </row>
    <row r="43" spans="1:1">
      <c r="A43" t="s">
        <v>70</v>
      </c>
    </row>
    <row r="44" spans="1:1">
      <c r="A44" t="s">
        <v>71</v>
      </c>
    </row>
    <row r="45" spans="1:1">
      <c r="A45" t="s">
        <v>72</v>
      </c>
    </row>
    <row r="46" spans="1:1">
      <c r="A46" t="s">
        <v>73</v>
      </c>
    </row>
    <row r="47" spans="1:1">
      <c r="A47" t="s">
        <v>74</v>
      </c>
    </row>
    <row r="48" spans="1:1">
      <c r="A48" t="s">
        <v>75</v>
      </c>
    </row>
    <row r="49" spans="1:1">
      <c r="A49" t="s">
        <v>76</v>
      </c>
    </row>
    <row r="50" spans="1:1">
      <c r="A50" t="s">
        <v>77</v>
      </c>
    </row>
    <row r="51" spans="1:1">
      <c r="A51" t="s">
        <v>78</v>
      </c>
    </row>
    <row r="52" spans="1:1">
      <c r="A52" t="s">
        <v>79</v>
      </c>
    </row>
    <row r="53" spans="1:1">
      <c r="A53" t="s">
        <v>80</v>
      </c>
    </row>
    <row r="54" spans="1:1">
      <c r="A54" t="s">
        <v>81</v>
      </c>
    </row>
    <row r="55" spans="1:1">
      <c r="A55" t="s">
        <v>82</v>
      </c>
    </row>
    <row r="56" spans="1:1">
      <c r="A56" t="s">
        <v>83</v>
      </c>
    </row>
    <row r="57" spans="1:1">
      <c r="A57" t="s">
        <v>84</v>
      </c>
    </row>
    <row r="58" spans="1:1">
      <c r="A58" t="s">
        <v>85</v>
      </c>
    </row>
    <row r="59" spans="1:1">
      <c r="A59" t="s">
        <v>86</v>
      </c>
    </row>
    <row r="60" spans="1:1">
      <c r="A60" t="s">
        <v>87</v>
      </c>
    </row>
    <row r="61" spans="1:1">
      <c r="A61" t="s">
        <v>88</v>
      </c>
    </row>
    <row r="62" spans="1:1">
      <c r="A62" t="s">
        <v>89</v>
      </c>
    </row>
    <row r="63" spans="1:1">
      <c r="A63" t="s">
        <v>90</v>
      </c>
    </row>
    <row r="64" spans="1:1">
      <c r="A64" t="s">
        <v>91</v>
      </c>
    </row>
    <row r="65" spans="1:1">
      <c r="A65" t="s">
        <v>92</v>
      </c>
    </row>
    <row r="66" spans="1:1">
      <c r="A66" t="s">
        <v>93</v>
      </c>
    </row>
    <row r="67" spans="1:1">
      <c r="A67" t="s">
        <v>94</v>
      </c>
    </row>
    <row r="68" spans="1:1">
      <c r="A68" t="s">
        <v>95</v>
      </c>
    </row>
    <row r="69" spans="1:1">
      <c r="A69" t="s">
        <v>96</v>
      </c>
    </row>
    <row r="70" spans="1:1">
      <c r="A70" t="s">
        <v>97</v>
      </c>
    </row>
    <row r="71" spans="1:1">
      <c r="A71" t="s">
        <v>98</v>
      </c>
    </row>
    <row r="72" spans="1:1">
      <c r="A72" t="s">
        <v>99</v>
      </c>
    </row>
    <row r="73" spans="1:1">
      <c r="A73" t="s">
        <v>100</v>
      </c>
    </row>
    <row r="74" spans="1:1">
      <c r="A74" t="s">
        <v>101</v>
      </c>
    </row>
    <row r="75" spans="1:1">
      <c r="A75" t="s">
        <v>102</v>
      </c>
    </row>
    <row r="76" spans="1:1">
      <c r="A76" t="s">
        <v>103</v>
      </c>
    </row>
    <row r="77" spans="1:1">
      <c r="A77" t="s">
        <v>104</v>
      </c>
    </row>
    <row r="78" spans="1:1">
      <c r="A78" t="s">
        <v>107</v>
      </c>
    </row>
    <row r="79" spans="1:1">
      <c r="A79" t="s">
        <v>108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キャリアアップ計画表</vt:lpstr>
      <vt:lpstr>キャリアアップ計画表 (記載例)</vt:lpstr>
      <vt:lpstr>リスト</vt:lpstr>
      <vt:lpstr>キャリアアップ計画表!Print_Area</vt:lpstr>
      <vt:lpstr>'キャリアアップ計画表 (記載例)'!Print_Area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野村　歩夢</cp:lastModifiedBy>
  <cp:lastPrinted>2025-01-27T02:10:57Z</cp:lastPrinted>
  <dcterms:created xsi:type="dcterms:W3CDTF">2017-02-21T06:58:35Z</dcterms:created>
  <dcterms:modified xsi:type="dcterms:W3CDTF">2025-02-13T06:18:17Z</dcterms:modified>
</cp:coreProperties>
</file>